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3" activeTab="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</sheets>
  <definedNames/>
  <calcPr fullCalcOnLoad="1"/>
</workbook>
</file>

<file path=xl/sharedStrings.xml><?xml version="1.0" encoding="utf-8"?>
<sst xmlns="http://schemas.openxmlformats.org/spreadsheetml/2006/main" count="313" uniqueCount="52">
  <si>
    <t>Prognoza kwoty długu i jego spłaty</t>
  </si>
  <si>
    <t>Załącznik Nr 12</t>
  </si>
  <si>
    <t>do Uchwały Rady Gminy w Chojnowie</t>
  </si>
  <si>
    <t>Lp.</t>
  </si>
  <si>
    <t xml:space="preserve">Rodzaj zobowiązania wg art.10 ust.1 ustawy o finansach publicznych </t>
  </si>
  <si>
    <t>Kwota zadłużenia na koniec roku poprzedzającego rok budżetowy</t>
  </si>
  <si>
    <t xml:space="preserve">Prognozowane kwoty spłat z poszczególnych tytułów i ogółem w roku budżetowym i latach następnych </t>
  </si>
  <si>
    <t>Prognozowane zwiększenie zobowiązań z poszczególnych tytułów na koniec roku budżetowego i kolejnych lat</t>
  </si>
  <si>
    <t>Prognozowane dochody wg wskźnika inflacji w kolejnych latach</t>
  </si>
  <si>
    <t>wskaźnik inflacji</t>
  </si>
  <si>
    <t>planowane dochody w roku budżetowym i prognozowane w latach następnych</t>
  </si>
  <si>
    <t>Procentowy udział zobowiązń ogółem w dochodach jednostki</t>
  </si>
  <si>
    <t>1.</t>
  </si>
  <si>
    <t>2.</t>
  </si>
  <si>
    <t>Kredyty (ogółem)</t>
  </si>
  <si>
    <t>Wyemitowane papiery wartościowe</t>
  </si>
  <si>
    <t>3.</t>
  </si>
  <si>
    <t>4.</t>
  </si>
  <si>
    <t>Pożyczki (ogółem)</t>
  </si>
  <si>
    <t>Przyjęte depozyty</t>
  </si>
  <si>
    <t>Zobowiązania wymagalne:</t>
  </si>
  <si>
    <t>Razem</t>
  </si>
  <si>
    <t>5.</t>
  </si>
  <si>
    <t>Stan zobowiązń z poszczególnych tytułów na koniec roku budżetowego i kolejnych lat</t>
  </si>
  <si>
    <t xml:space="preserve">   i orzeczeń sądu</t>
  </si>
  <si>
    <t xml:space="preserve">   poręczeń i gwarancji</t>
  </si>
  <si>
    <t xml:space="preserve">   z innych tytułów</t>
  </si>
  <si>
    <t>-  jednostek budżetowych</t>
  </si>
  <si>
    <t>-  wynikające z ustaw</t>
  </si>
  <si>
    <t>-  wynikające z udzielnych</t>
  </si>
  <si>
    <t>-  wynikające</t>
  </si>
  <si>
    <t>ROK 2005</t>
  </si>
  <si>
    <t>ROK 2007</t>
  </si>
  <si>
    <t>ROK 2006</t>
  </si>
  <si>
    <t>ROK 2008</t>
  </si>
  <si>
    <t>ROK 2009</t>
  </si>
  <si>
    <t>ROK 2010</t>
  </si>
  <si>
    <t>ROK 2011</t>
  </si>
  <si>
    <t>ROK 2012</t>
  </si>
  <si>
    <t>ROK 2013</t>
  </si>
  <si>
    <t>ROK 2014</t>
  </si>
  <si>
    <t>strona 1/10</t>
  </si>
  <si>
    <t>strona2/10</t>
  </si>
  <si>
    <t>strona 3/10</t>
  </si>
  <si>
    <t>strona 4/10</t>
  </si>
  <si>
    <t>strona 5/10</t>
  </si>
  <si>
    <t>strona 6/10</t>
  </si>
  <si>
    <t>strona 7/10</t>
  </si>
  <si>
    <t>strona 8/10</t>
  </si>
  <si>
    <t>strona 9/10</t>
  </si>
  <si>
    <t>strona 10/10</t>
  </si>
  <si>
    <t>Nr XXX/193/2005 z dnia  26 stycznia 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</si>
</sst>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 quotePrefix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quotePrefix="1">
      <alignment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2" fillId="0" borderId="4" xfId="15" applyFont="1" applyBorder="1" applyAlignment="1">
      <alignment vertical="center" wrapText="1"/>
    </xf>
    <xf numFmtId="43" fontId="2" fillId="0" borderId="7" xfId="15" applyFont="1" applyBorder="1" applyAlignment="1">
      <alignment vertical="center" wrapText="1"/>
    </xf>
    <xf numFmtId="43" fontId="2" fillId="0" borderId="1" xfId="15" applyFont="1" applyBorder="1" applyAlignment="1">
      <alignment vertical="center" wrapText="1"/>
    </xf>
    <xf numFmtId="43" fontId="2" fillId="0" borderId="8" xfId="15" applyFont="1" applyBorder="1" applyAlignment="1">
      <alignment vertical="center" wrapText="1"/>
    </xf>
    <xf numFmtId="43" fontId="2" fillId="0" borderId="2" xfId="15" applyFont="1" applyBorder="1" applyAlignment="1">
      <alignment horizontal="center" vertical="center" wrapText="1"/>
    </xf>
    <xf numFmtId="43" fontId="2" fillId="0" borderId="2" xfId="15" applyFont="1" applyBorder="1" applyAlignment="1">
      <alignment vertical="center" wrapText="1"/>
    </xf>
    <xf numFmtId="43" fontId="2" fillId="0" borderId="9" xfId="15" applyFont="1" applyBorder="1" applyAlignment="1">
      <alignment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vertical="center" wrapText="1"/>
    </xf>
    <xf numFmtId="43" fontId="2" fillId="0" borderId="10" xfId="15" applyFont="1" applyBorder="1" applyAlignment="1">
      <alignment vertical="center" wrapText="1"/>
    </xf>
    <xf numFmtId="43" fontId="2" fillId="0" borderId="3" xfId="15" applyFont="1" applyBorder="1" applyAlignment="1">
      <alignment horizontal="center" vertical="center" wrapText="1"/>
    </xf>
    <xf numFmtId="43" fontId="3" fillId="0" borderId="11" xfId="15" applyFont="1" applyBorder="1" applyAlignment="1">
      <alignment vertical="center" wrapText="1"/>
    </xf>
    <xf numFmtId="43" fontId="3" fillId="0" borderId="12" xfId="15" applyFont="1" applyBorder="1" applyAlignment="1">
      <alignment vertical="center" wrapText="1"/>
    </xf>
    <xf numFmtId="166" fontId="3" fillId="0" borderId="11" xfId="15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horizontal="center" vertical="center" wrapText="1"/>
    </xf>
    <xf numFmtId="43" fontId="2" fillId="0" borderId="10" xfId="15" applyFont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2">
      <selection activeCell="F4" sqref="F4:I4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27" t="s">
        <v>1</v>
      </c>
      <c r="G1" s="27"/>
      <c r="H1" s="27"/>
      <c r="I1" s="27"/>
    </row>
    <row r="2" spans="6:9" ht="15.75" customHeight="1">
      <c r="F2" s="27" t="s">
        <v>2</v>
      </c>
      <c r="G2" s="27"/>
      <c r="H2" s="27"/>
      <c r="I2" s="27"/>
    </row>
    <row r="3" spans="6:9" ht="15.75" customHeight="1">
      <c r="F3" s="27" t="s">
        <v>51</v>
      </c>
      <c r="G3" s="27"/>
      <c r="H3" s="27"/>
      <c r="I3" s="27"/>
    </row>
    <row r="4" spans="6:9" ht="24.75" customHeight="1">
      <c r="F4" s="45" t="s">
        <v>41</v>
      </c>
      <c r="G4" s="27"/>
      <c r="H4" s="27"/>
      <c r="I4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31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2310964</v>
      </c>
      <c r="D12" s="15">
        <v>700768</v>
      </c>
      <c r="E12" s="15">
        <v>1695949</v>
      </c>
      <c r="F12" s="15">
        <f>SUM(C12,-D12,E12)</f>
        <v>3306145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2998264.78</v>
      </c>
      <c r="D20" s="42">
        <v>1113971.78</v>
      </c>
      <c r="E20" s="42"/>
      <c r="F20" s="43">
        <f>SUM(C20,-D20,E20)</f>
        <v>1884292.9999999998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5309228.779999999</v>
      </c>
      <c r="D23" s="24">
        <f>SUM(D10:D21)</f>
        <v>1814739.78</v>
      </c>
      <c r="E23" s="24">
        <f>SUM(E10:E21)</f>
        <v>1695949</v>
      </c>
      <c r="F23" s="24">
        <f>SUM(F10:F21)</f>
        <v>5190438</v>
      </c>
      <c r="G23" s="24">
        <v>1</v>
      </c>
      <c r="H23" s="26">
        <v>17258978</v>
      </c>
      <c r="I23" s="25">
        <f>SUM(F23/H23)*100</f>
        <v>30.073843306364957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8">
    <mergeCell ref="C6:K6"/>
    <mergeCell ref="A5:I5"/>
    <mergeCell ref="F1:I1"/>
    <mergeCell ref="F2:I2"/>
    <mergeCell ref="F4:I4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C14">
      <selection activeCell="F2" sqref="F2:I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50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40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48238</v>
      </c>
      <c r="D20" s="42">
        <v>48238</v>
      </c>
      <c r="E20" s="42"/>
      <c r="F20" s="43">
        <f>SUM(C20,-D20,E20)</f>
        <v>0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48238</v>
      </c>
      <c r="D23" s="24">
        <f>SUM(D10:D22)</f>
        <v>48238</v>
      </c>
      <c r="E23" s="24">
        <f>SUM(E10:E21)</f>
        <v>0</v>
      </c>
      <c r="F23" s="24">
        <f>SUM(F10:F22)</f>
        <v>0</v>
      </c>
      <c r="G23" s="24">
        <v>1</v>
      </c>
      <c r="H23" s="26">
        <f>'2013'!H23*((G23/100)+1)</f>
        <v>18875890.06018339</v>
      </c>
      <c r="I23" s="25">
        <f>SUM(F23/H23)*100</f>
        <v>0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H20:H21"/>
    <mergeCell ref="E18:E19"/>
    <mergeCell ref="E20:E21"/>
    <mergeCell ref="F16:F17"/>
    <mergeCell ref="F18:F19"/>
    <mergeCell ref="I16:I17"/>
    <mergeCell ref="I18:I19"/>
    <mergeCell ref="I20:I21"/>
    <mergeCell ref="F1:I1"/>
    <mergeCell ref="F20:F21"/>
    <mergeCell ref="G16:G17"/>
    <mergeCell ref="G18:G19"/>
    <mergeCell ref="G20:G21"/>
    <mergeCell ref="H16:H17"/>
    <mergeCell ref="H18:H19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E1">
      <selection activeCell="H23" sqref="H2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42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33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3306145</v>
      </c>
      <c r="D12" s="15">
        <v>601268</v>
      </c>
      <c r="E12" s="15"/>
      <c r="F12" s="15">
        <f>SUM(C12,-D12,E12)</f>
        <v>2704877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1884293</v>
      </c>
      <c r="D20" s="42">
        <v>370492</v>
      </c>
      <c r="E20" s="42"/>
      <c r="F20" s="43">
        <f>SUM(C20,-D20,E20)</f>
        <v>1513801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5190438</v>
      </c>
      <c r="D23" s="24">
        <f>SUM(D10:D21)</f>
        <v>971760</v>
      </c>
      <c r="E23" s="24">
        <f>SUM(E10:E21)</f>
        <v>0</v>
      </c>
      <c r="F23" s="24">
        <f>SUM(F10:F21)</f>
        <v>4218678</v>
      </c>
      <c r="G23" s="24">
        <v>1</v>
      </c>
      <c r="H23" s="26">
        <f>'2005'!H23*((G23/100)+1)</f>
        <v>17431567.78</v>
      </c>
      <c r="I23" s="25">
        <f>SUM(F23/H23)*100</f>
        <v>24.20136876523679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0">
      <selection activeCell="I12" sqref="I1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43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32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2704877</v>
      </c>
      <c r="D12" s="15">
        <v>642268</v>
      </c>
      <c r="E12" s="15"/>
      <c r="F12" s="15">
        <f>SUM(C12,-D12,E12)</f>
        <v>2062609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1513801</v>
      </c>
      <c r="D20" s="42">
        <v>370492</v>
      </c>
      <c r="E20" s="42"/>
      <c r="F20" s="43">
        <f>SUM(C20,-D20,E20)</f>
        <v>1143309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4218678</v>
      </c>
      <c r="D23" s="24">
        <f>SUM(D10:D21)</f>
        <v>1012760</v>
      </c>
      <c r="E23" s="24">
        <f>SUM(E10:E21)</f>
        <v>0</v>
      </c>
      <c r="F23" s="24">
        <f>SUM(F10:F21)</f>
        <v>3205918</v>
      </c>
      <c r="G23" s="24">
        <v>1</v>
      </c>
      <c r="H23" s="26">
        <f>'2006'!H23*((G23/100)+1)</f>
        <v>17605883.4578</v>
      </c>
      <c r="I23" s="25">
        <f>SUM(F23/H23)*100</f>
        <v>18.20935602399248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9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44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34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2062609</v>
      </c>
      <c r="D12" s="15">
        <v>819477</v>
      </c>
      <c r="E12" s="15"/>
      <c r="F12" s="15">
        <f>SUM(C12,-D12,E12)</f>
        <v>1243132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1143309</v>
      </c>
      <c r="D20" s="42">
        <v>370492</v>
      </c>
      <c r="E20" s="42"/>
      <c r="F20" s="43">
        <f>SUM(C20,-D20,E20)</f>
        <v>772817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3205918</v>
      </c>
      <c r="D23" s="24">
        <f>SUM(D10:D21)</f>
        <v>1189969</v>
      </c>
      <c r="E23" s="24">
        <f>SUM(E10:E21)</f>
        <v>0</v>
      </c>
      <c r="F23" s="24">
        <f>SUM(F10:F21)</f>
        <v>2015949</v>
      </c>
      <c r="G23" s="24">
        <v>1</v>
      </c>
      <c r="H23" s="26">
        <f>'2007'!H23*((G23/100)+1)</f>
        <v>17781942.292378</v>
      </c>
      <c r="I23" s="25">
        <f>SUM(F23/H23)*100</f>
        <v>11.337057374571003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0">
      <selection activeCell="F13" sqref="F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45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35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1243132</v>
      </c>
      <c r="D12" s="15">
        <v>677817</v>
      </c>
      <c r="E12" s="15"/>
      <c r="F12" s="15">
        <f>SUM(C12,-D12,E12)</f>
        <v>565315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772817</v>
      </c>
      <c r="D20" s="42">
        <v>370492</v>
      </c>
      <c r="E20" s="42"/>
      <c r="F20" s="43">
        <f>SUM(C20,-D20,E20)</f>
        <v>402325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2015949</v>
      </c>
      <c r="D23" s="24">
        <f>SUM(D10:D21)</f>
        <v>1048309</v>
      </c>
      <c r="E23" s="24">
        <f>SUM(E10:E21)</f>
        <v>0</v>
      </c>
      <c r="F23" s="24">
        <f>SUM(F10:F22)</f>
        <v>967640</v>
      </c>
      <c r="G23" s="24">
        <v>1</v>
      </c>
      <c r="H23" s="26">
        <f>'2008'!H23*((G23/100)+1)</f>
        <v>17959761.715301782</v>
      </c>
      <c r="I23" s="25">
        <f>SUM(F23/H23)*100</f>
        <v>5.387822039841248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0">
      <selection activeCell="C13" sqref="C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46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36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>
        <v>565315</v>
      </c>
      <c r="D12" s="15">
        <v>565315</v>
      </c>
      <c r="E12" s="15"/>
      <c r="F12" s="15">
        <f>SUM(C12,-D12,E12)</f>
        <v>0</v>
      </c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402325</v>
      </c>
      <c r="D20" s="42">
        <v>209367</v>
      </c>
      <c r="E20" s="42"/>
      <c r="F20" s="43">
        <f>SUM(C20,-D20,E20)</f>
        <v>192958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967640</v>
      </c>
      <c r="D23" s="24">
        <f>SUM(D10:D21)</f>
        <v>774682</v>
      </c>
      <c r="E23" s="24">
        <f>SUM(E10:E21)</f>
        <v>0</v>
      </c>
      <c r="F23" s="24">
        <f>SUM(F10:F22)</f>
        <v>192958</v>
      </c>
      <c r="G23" s="24">
        <v>1</v>
      </c>
      <c r="H23" s="26">
        <f>'2009'!H23*((G23/100)+1)</f>
        <v>18139359.3324548</v>
      </c>
      <c r="I23" s="25">
        <f>SUM(F23/H23)*100</f>
        <v>1.0637531153306008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H11">
      <selection activeCell="F2" sqref="F2:I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47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37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192958</v>
      </c>
      <c r="D20" s="42">
        <v>48240</v>
      </c>
      <c r="E20" s="42"/>
      <c r="F20" s="43">
        <f>SUM(C20,-D20,E20)</f>
        <v>144718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192958</v>
      </c>
      <c r="D23" s="24">
        <f>SUM(D10:D21)</f>
        <v>48240</v>
      </c>
      <c r="E23" s="24">
        <f>SUM(E10:E21)</f>
        <v>0</v>
      </c>
      <c r="F23" s="24">
        <f>SUM(F10:F22)</f>
        <v>144718</v>
      </c>
      <c r="G23" s="24">
        <v>1</v>
      </c>
      <c r="H23" s="26">
        <f>'2010'!H23*((G23/100)+1)</f>
        <v>18320752.92577935</v>
      </c>
      <c r="I23" s="25">
        <f>SUM(F23/H23)*100</f>
        <v>0.7899129505554631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6">
      <selection activeCell="F2" sqref="F2:I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48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38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144718</v>
      </c>
      <c r="D20" s="42">
        <v>48240</v>
      </c>
      <c r="E20" s="42"/>
      <c r="F20" s="43">
        <f>SUM(C20,-D20,E20)</f>
        <v>96478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144718</v>
      </c>
      <c r="D23" s="24">
        <f>SUM(D10:D21)</f>
        <v>48240</v>
      </c>
      <c r="E23" s="24">
        <f>SUM(E10:E21)</f>
        <v>0</v>
      </c>
      <c r="F23" s="24">
        <f>SUM(F10:F22)</f>
        <v>96478</v>
      </c>
      <c r="G23" s="24">
        <v>1</v>
      </c>
      <c r="H23" s="26">
        <f>'2011'!H23*((G23/100)+1)</f>
        <v>18503960.455037143</v>
      </c>
      <c r="I23" s="25">
        <f>SUM(F23/H23)*100</f>
        <v>0.5213910840029751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D15">
      <selection activeCell="F2" sqref="F2:I2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5" t="s">
        <v>49</v>
      </c>
      <c r="G1" s="27"/>
      <c r="H1" s="27"/>
      <c r="I1" s="27"/>
    </row>
    <row r="2" spans="6:9" ht="15.75" customHeight="1">
      <c r="F2" s="27"/>
      <c r="G2" s="27"/>
      <c r="H2" s="27"/>
      <c r="I2" s="27"/>
    </row>
    <row r="3" spans="6:9" ht="24.75" customHeight="1">
      <c r="F3" s="27"/>
      <c r="G3" s="27"/>
      <c r="H3" s="27"/>
      <c r="I3" s="27"/>
    </row>
    <row r="5" spans="1:9" ht="18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3:11" ht="16.5" thickBot="1">
      <c r="C6" s="27"/>
      <c r="D6" s="27"/>
      <c r="E6" s="27"/>
      <c r="F6" s="27"/>
      <c r="G6" s="27"/>
      <c r="H6" s="27"/>
      <c r="I6" s="27"/>
      <c r="J6" s="27"/>
      <c r="K6" s="27"/>
    </row>
    <row r="7" spans="1:9" ht="56.25" customHeight="1">
      <c r="A7" s="31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23</v>
      </c>
      <c r="G7" s="29" t="s">
        <v>8</v>
      </c>
      <c r="H7" s="29"/>
      <c r="I7" s="33" t="s">
        <v>11</v>
      </c>
    </row>
    <row r="8" spans="1:9" ht="66.75" customHeight="1" thickBot="1">
      <c r="A8" s="32"/>
      <c r="B8" s="30"/>
      <c r="C8" s="30"/>
      <c r="D8" s="30"/>
      <c r="E8" s="30"/>
      <c r="F8" s="30"/>
      <c r="G8" s="3" t="s">
        <v>9</v>
      </c>
      <c r="H8" s="3" t="s">
        <v>10</v>
      </c>
      <c r="I8" s="34"/>
    </row>
    <row r="9" spans="1:9" ht="42" customHeight="1" thickBot="1">
      <c r="A9" s="35" t="s">
        <v>39</v>
      </c>
      <c r="B9" s="36"/>
      <c r="C9" s="36"/>
      <c r="D9" s="36"/>
      <c r="E9" s="36"/>
      <c r="F9" s="36"/>
      <c r="G9" s="36"/>
      <c r="H9" s="36"/>
      <c r="I9" s="37"/>
    </row>
    <row r="10" spans="1:9" ht="51" customHeight="1">
      <c r="A10" s="12" t="s">
        <v>12</v>
      </c>
      <c r="B10" s="9" t="s">
        <v>15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13</v>
      </c>
      <c r="B11" s="2" t="s">
        <v>14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16</v>
      </c>
      <c r="B12" s="2" t="s">
        <v>18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17</v>
      </c>
      <c r="B13" s="2" t="s">
        <v>19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2" t="s">
        <v>22</v>
      </c>
      <c r="B14" s="4" t="s">
        <v>20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0"/>
      <c r="B15" s="5" t="s">
        <v>27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0"/>
      <c r="B16" s="6" t="s">
        <v>28</v>
      </c>
      <c r="C16" s="42"/>
      <c r="D16" s="42"/>
      <c r="E16" s="42"/>
      <c r="F16" s="43"/>
      <c r="G16" s="43"/>
      <c r="H16" s="43"/>
      <c r="I16" s="44"/>
    </row>
    <row r="17" spans="1:9" ht="15.75" customHeight="1">
      <c r="A17" s="40"/>
      <c r="B17" s="7" t="s">
        <v>24</v>
      </c>
      <c r="C17" s="42"/>
      <c r="D17" s="42"/>
      <c r="E17" s="42"/>
      <c r="F17" s="43"/>
      <c r="G17" s="43"/>
      <c r="H17" s="43"/>
      <c r="I17" s="44"/>
    </row>
    <row r="18" spans="1:9" ht="24" customHeight="1">
      <c r="A18" s="40"/>
      <c r="B18" s="8" t="s">
        <v>29</v>
      </c>
      <c r="C18" s="42"/>
      <c r="D18" s="42"/>
      <c r="E18" s="42"/>
      <c r="F18" s="43"/>
      <c r="G18" s="43"/>
      <c r="H18" s="43"/>
      <c r="I18" s="44"/>
    </row>
    <row r="19" spans="1:9" ht="15.75" customHeight="1">
      <c r="A19" s="40"/>
      <c r="B19" s="7" t="s">
        <v>25</v>
      </c>
      <c r="C19" s="42"/>
      <c r="D19" s="42"/>
      <c r="E19" s="42"/>
      <c r="F19" s="43"/>
      <c r="G19" s="43"/>
      <c r="H19" s="43"/>
      <c r="I19" s="44"/>
    </row>
    <row r="20" spans="1:9" ht="24" customHeight="1">
      <c r="A20" s="40"/>
      <c r="B20" s="8" t="s">
        <v>30</v>
      </c>
      <c r="C20" s="42">
        <v>96478</v>
      </c>
      <c r="D20" s="42">
        <v>48240</v>
      </c>
      <c r="E20" s="42"/>
      <c r="F20" s="43">
        <f>SUM(C20,-D20,E20)</f>
        <v>48238</v>
      </c>
      <c r="G20" s="43"/>
      <c r="H20" s="43"/>
      <c r="I20" s="44"/>
    </row>
    <row r="21" spans="1:9" ht="16.5" customHeight="1">
      <c r="A21" s="40"/>
      <c r="B21" s="7" t="s">
        <v>26</v>
      </c>
      <c r="C21" s="42"/>
      <c r="D21" s="42"/>
      <c r="E21" s="42"/>
      <c r="F21" s="43"/>
      <c r="G21" s="43"/>
      <c r="H21" s="43"/>
      <c r="I21" s="44"/>
    </row>
    <row r="22" spans="1:9" ht="15.75" customHeight="1" thickBot="1">
      <c r="A22" s="41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38" t="s">
        <v>21</v>
      </c>
      <c r="B23" s="39"/>
      <c r="C23" s="24">
        <f>SUM(C10:C21)</f>
        <v>96478</v>
      </c>
      <c r="D23" s="24">
        <f>SUM(D10:D21)</f>
        <v>48240</v>
      </c>
      <c r="E23" s="24">
        <f>SUM(E10:E21)</f>
        <v>0</v>
      </c>
      <c r="F23" s="24">
        <f>SUM(F10:F22)</f>
        <v>48238</v>
      </c>
      <c r="G23" s="24">
        <v>1</v>
      </c>
      <c r="H23" s="26">
        <f>'2012'!H23*((G23/100)+1)</f>
        <v>18689000.059587516</v>
      </c>
      <c r="I23" s="25">
        <f>SUM(F23/H23)*100</f>
        <v>0.25810904728021417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6:E17"/>
    <mergeCell ref="E18:E19"/>
    <mergeCell ref="E20:E21"/>
    <mergeCell ref="F16:F17"/>
    <mergeCell ref="F18:F19"/>
    <mergeCell ref="A9:I9"/>
    <mergeCell ref="A23:B23"/>
    <mergeCell ref="A14:A22"/>
    <mergeCell ref="C16:C17"/>
    <mergeCell ref="C18:C19"/>
    <mergeCell ref="C20:C21"/>
    <mergeCell ref="D16:D17"/>
    <mergeCell ref="F20:F21"/>
    <mergeCell ref="D18:D19"/>
    <mergeCell ref="D20:D21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KonMi</dc:creator>
  <cp:keywords/>
  <dc:description/>
  <cp:lastModifiedBy>x</cp:lastModifiedBy>
  <cp:lastPrinted>2005-01-31T08:08:25Z</cp:lastPrinted>
  <dcterms:created xsi:type="dcterms:W3CDTF">2003-12-10T18:18:48Z</dcterms:created>
  <dcterms:modified xsi:type="dcterms:W3CDTF">2005-02-03T07:13:37Z</dcterms:modified>
  <cp:category/>
  <cp:version/>
  <cp:contentType/>
  <cp:contentStatus/>
</cp:coreProperties>
</file>