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719" firstSheet="1" activeTab="6"/>
  </bookViews>
  <sheets>
    <sheet name="załacznik nr 1" sheetId="1" r:id="rId1"/>
    <sheet name="załącznik nr 2" sheetId="2" r:id="rId2"/>
    <sheet name="załacznik nr 3" sheetId="3" r:id="rId3"/>
    <sheet name="załacznik nr 4" sheetId="4" r:id="rId4"/>
    <sheet name="załacznik nr 5" sheetId="5" r:id="rId5"/>
    <sheet name="załacznik nr 6" sheetId="6" r:id="rId6"/>
    <sheet name="załacznik nr 7" sheetId="7" r:id="rId7"/>
  </sheets>
  <definedNames>
    <definedName name="_xlnm.Print_Titles" localSheetId="0">'załacznik nr 1'!$4:$4</definedName>
    <definedName name="_xlnm.Print_Titles" localSheetId="5">'załacznik nr 6'!$7:$8</definedName>
    <definedName name="_xlnm.Print_Titles" localSheetId="1">'załącznik nr 2'!$4:$4</definedName>
  </definedNames>
  <calcPr fullCalcOnLoad="1"/>
</workbook>
</file>

<file path=xl/sharedStrings.xml><?xml version="1.0" encoding="utf-8"?>
<sst xmlns="http://schemas.openxmlformats.org/spreadsheetml/2006/main" count="526" uniqueCount="311">
  <si>
    <t>Dział</t>
  </si>
  <si>
    <t>Rozdział</t>
  </si>
  <si>
    <t>Paragraf</t>
  </si>
  <si>
    <t>Treść</t>
  </si>
  <si>
    <t>700</t>
  </si>
  <si>
    <t>Gospodarka mieszkaniowa</t>
  </si>
  <si>
    <t>70005</t>
  </si>
  <si>
    <t>Gospodarka gruntami i nieruchomościami</t>
  </si>
  <si>
    <t>0920</t>
  </si>
  <si>
    <t>Pozostałe odsetki</t>
  </si>
  <si>
    <t>750</t>
  </si>
  <si>
    <t>Administracja publiczna</t>
  </si>
  <si>
    <t>75095</t>
  </si>
  <si>
    <t>Pozostała działalność</t>
  </si>
  <si>
    <t>1 515,00</t>
  </si>
  <si>
    <t>0970</t>
  </si>
  <si>
    <t>Wpływy z różnych dochodów</t>
  </si>
  <si>
    <t>75097</t>
  </si>
  <si>
    <t>Gospodarstwa pomocnicze</t>
  </si>
  <si>
    <t>101,00</t>
  </si>
  <si>
    <t>2380</t>
  </si>
  <si>
    <t>Wpływy do budżetu części zysku gospodarstwa pomocniczego</t>
  </si>
  <si>
    <t>5,00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</si>
  <si>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</si>
  <si>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</si>
  <si>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</si>
  <si>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</si>
  <si>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500,00</t>
  </si>
  <si>
    <t>0910</t>
  </si>
  <si>
    <t>Odsetki od nieterminowych wpłat z tytułu podatków i opłat</t>
  </si>
  <si>
    <t>75616</t>
  </si>
  <si>
    <t>5 000,00</t>
  </si>
  <si>
    <t>758</t>
  </si>
  <si>
    <t>Różne rozliczenia</t>
  </si>
  <si>
    <t>75801</t>
  </si>
  <si>
    <t>Część oświatowa subwencji ogólnej dla jednostek samorządu terytorialnego</t>
  </si>
  <si>
    <t>- 332 004,00</t>
  </si>
  <si>
    <t>2920</t>
  </si>
  <si>
    <t>Subwencje ogólne z budżetu państwa</t>
  </si>
  <si>
    <t>75814</t>
  </si>
  <si>
    <t>Różne rozliczenia finansowe</t>
  </si>
  <si>
    <t>852</t>
  </si>
  <si>
    <t>Pomoc społeczna</t>
  </si>
  <si>
    <t>1 700,00</t>
  </si>
  <si>
    <t>85202</t>
  </si>
  <si>
    <t>Domy pomocy społecznej</t>
  </si>
  <si>
    <t>0690</t>
  </si>
  <si>
    <t>Wpływy z różnych opłat</t>
  </si>
  <si>
    <t>Załącznik Nr 1 do Uchwały Rady Gminy Chojnów</t>
  </si>
  <si>
    <t>DOCHODY</t>
  </si>
  <si>
    <t>Zmniejszenia</t>
  </si>
  <si>
    <t>Zwiększenia</t>
  </si>
  <si>
    <t>Razem</t>
  </si>
  <si>
    <t>010</t>
  </si>
  <si>
    <t>29 000,00</t>
  </si>
  <si>
    <t>01010</t>
  </si>
  <si>
    <t>Infrastruktura wodociągowa i sanitacyjna wsi</t>
  </si>
  <si>
    <t>6050</t>
  </si>
  <si>
    <t>Wydatki inwestycyjne jednostek budżetowych</t>
  </si>
  <si>
    <t>9 160,00</t>
  </si>
  <si>
    <t>4590</t>
  </si>
  <si>
    <t>Kary i odszkodowania wypłacane na rzecz osób fizycznych</t>
  </si>
  <si>
    <t>70095</t>
  </si>
  <si>
    <t>4210</t>
  </si>
  <si>
    <t>Zakup materiałów i wyposażenia</t>
  </si>
  <si>
    <t>3 200,00</t>
  </si>
  <si>
    <t>4260</t>
  </si>
  <si>
    <t>Zakup energii</t>
  </si>
  <si>
    <t>- 2 000,00</t>
  </si>
  <si>
    <t>244,00</t>
  </si>
  <si>
    <t>4600</t>
  </si>
  <si>
    <t>Kary i odszkodowania wypłacane na rzecz osób prawnych i innych jednostek organizacyjnych</t>
  </si>
  <si>
    <t>700,00</t>
  </si>
  <si>
    <t>75023</t>
  </si>
  <si>
    <t>Urzędy gmin (miast i miast na prawach powiatu)</t>
  </si>
  <si>
    <t>4530</t>
  </si>
  <si>
    <t>Podatek od towarów i usług (VAT).</t>
  </si>
  <si>
    <t>264,00</t>
  </si>
  <si>
    <t>4580</t>
  </si>
  <si>
    <t>40,00</t>
  </si>
  <si>
    <t>- 70 236,00</t>
  </si>
  <si>
    <t>4160</t>
  </si>
  <si>
    <t>Pokrycie ujemnego wyniku finansowego i przejętych zobowiązań po likwidowanych i przekształcanych jednostkach zaliczanych do sektora finansów publicznych</t>
  </si>
  <si>
    <t>754</t>
  </si>
  <si>
    <t>75412</t>
  </si>
  <si>
    <t>Ochotnicze straże pożarne</t>
  </si>
  <si>
    <t>2800</t>
  </si>
  <si>
    <t>Dotacja celowa z budżetu dla pozostałych jednostek zaliczanych do sektora finansów publicznych</t>
  </si>
  <si>
    <t>1 114,00</t>
  </si>
  <si>
    <t>- 1 114,00</t>
  </si>
  <si>
    <t>801</t>
  </si>
  <si>
    <t>80101</t>
  </si>
  <si>
    <t>Szkoły podstawowe</t>
  </si>
  <si>
    <t>- 17 500,00</t>
  </si>
  <si>
    <t>4240</t>
  </si>
  <si>
    <t>Zakup pomocy naukowych, dydaktycznych i książek</t>
  </si>
  <si>
    <t>- 4 800,00</t>
  </si>
  <si>
    <t>- 7 000,00</t>
  </si>
  <si>
    <t>4270</t>
  </si>
  <si>
    <t>Zakup usług remontowych</t>
  </si>
  <si>
    <t>- 3 900,00</t>
  </si>
  <si>
    <t>4280</t>
  </si>
  <si>
    <t>Zakup usług zdrowotnych</t>
  </si>
  <si>
    <t>- 100,00</t>
  </si>
  <si>
    <t>4300</t>
  </si>
  <si>
    <t>Zakup usług pozostałych</t>
  </si>
  <si>
    <t>- 34 420,00</t>
  </si>
  <si>
    <t>4370</t>
  </si>
  <si>
    <t>Opłata z tytułu zakupu usług telekomunikacyjnych telefonii stacjinarnej</t>
  </si>
  <si>
    <t>- 8 300,00</t>
  </si>
  <si>
    <t>4410</t>
  </si>
  <si>
    <t>Podróże służbowe krajowe</t>
  </si>
  <si>
    <t>- 2 600,00</t>
  </si>
  <si>
    <t>4430</t>
  </si>
  <si>
    <t>Różne opłaty i składki</t>
  </si>
  <si>
    <t>- 2 500,00</t>
  </si>
  <si>
    <t>4740</t>
  </si>
  <si>
    <t>Zakup materiałów papierniczych do sprzętu drukarskiego i urządzeń kserograficznych</t>
  </si>
  <si>
    <t>- 400,00</t>
  </si>
  <si>
    <t>80103</t>
  </si>
  <si>
    <t>Oddziały przedszkolne w szkołach podstawowych</t>
  </si>
  <si>
    <t>- 2 700,00</t>
  </si>
  <si>
    <t>- 3 250,00</t>
  </si>
  <si>
    <t>80104</t>
  </si>
  <si>
    <t xml:space="preserve">Przedszkola </t>
  </si>
  <si>
    <t>- 9 000,00</t>
  </si>
  <si>
    <t>- 1 400,00</t>
  </si>
  <si>
    <t>80195</t>
  </si>
  <si>
    <t>20 000,00</t>
  </si>
  <si>
    <t>900</t>
  </si>
  <si>
    <t>90095</t>
  </si>
  <si>
    <t>921</t>
  </si>
  <si>
    <t>92109</t>
  </si>
  <si>
    <t>Domy i ośrodki kultury, świetlice i kluby</t>
  </si>
  <si>
    <t>400 000,00</t>
  </si>
  <si>
    <t>6220</t>
  </si>
  <si>
    <t>Dotacje celowe z budżetu na finansowanie lub dofinansowanie kosztów realizacji inwestycji i zakupów inwestycyjnych innych jednostek sektora finansów publicznych</t>
  </si>
  <si>
    <t>- 400 000,00</t>
  </si>
  <si>
    <t>Razem:</t>
  </si>
  <si>
    <t>Załącznik Nr 2 do Uchwały Rady Gminy Chojnów</t>
  </si>
  <si>
    <t>WYDATKI</t>
  </si>
  <si>
    <t>Rolnictwo i łowiectwo</t>
  </si>
  <si>
    <t>Bezpieczeństwo publiczne i ochrona przeciwpożarowa</t>
  </si>
  <si>
    <t>Oświata i wychowanie</t>
  </si>
  <si>
    <t>Gospodarka komunalna i ochrona środowiska</t>
  </si>
  <si>
    <t>Kultura i ochrona dziedzictwa narodowego</t>
  </si>
  <si>
    <t>PLAN ZADAŃ INWESTYCYJNYCH NA ROK 2010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</si>
  <si>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</si>
  <si>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</si>
  <si>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</si>
  <si>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</si>
  <si>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</si>
  <si>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</si>
  <si>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</si>
  <si>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</si>
  <si>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Wodociąg Goliszów.</t>
  </si>
  <si>
    <t>Budowa kanalizacji sanitarnej  dla wsi Rokitki Etap II,</t>
  </si>
  <si>
    <t>Budowa sieci wodno - kanalizacyjnej dla wsi Pawlikowice etap II</t>
  </si>
  <si>
    <t>Wykonanie dokumentacji technicznej budowy kanalizacji sanitarnej dla wsi: Jerzmanowice etap I, Witków etap II, Groble etap III, Stary Łom etap IV, Krzywa etap V, Osetnica etap VI, Konradówka etap VII, Piotrowice etap VII</t>
  </si>
  <si>
    <t>Wykonanie przyłącza energetycznego pompowni w Gołocinie.</t>
  </si>
  <si>
    <t>Budowa Stacji Uzdatniania Wody w miejscowości Okmiany II</t>
  </si>
  <si>
    <t>600</t>
  </si>
  <si>
    <t>60016</t>
  </si>
  <si>
    <t>Remont drogi gminnej w Niedźwiedzicach</t>
  </si>
  <si>
    <t>Budowa chodnika we wsi Rokitki - etap I wraz z poszerzeniem jezdni drogi - etap II</t>
  </si>
  <si>
    <t xml:space="preserve">Remont drogi gminnej do miejscowości Dobroszów </t>
  </si>
  <si>
    <t>6060</t>
  </si>
  <si>
    <t>Zakup  gruntów  ANR</t>
  </si>
  <si>
    <t>Remont świetlicy wiejskiej w Goliszowie</t>
  </si>
  <si>
    <t>Budowa dwóch socjalnych budynków mieszkalnych 12-to rodzinnych wraz z przyłączami: wody, kanalizacji sanitarnej i energii elektrycznej - wykonanie segmentu A, etap II</t>
  </si>
  <si>
    <t>Zakup  sprzętu  informatycznego i oprogramowania  na  potrzeby  Urzędu  Gminy</t>
  </si>
  <si>
    <t>Modernizacja zaplecza remizy OSP w Witkowie</t>
  </si>
  <si>
    <t>90015</t>
  </si>
  <si>
    <t>Zakup punktów oświetleniowych na terenie miejscowości: Groble, Konradówka - Piotrowice, Michów, Osetnica</t>
  </si>
  <si>
    <t>Dotacja celowa na budowę schroniska dla zwierząt</t>
  </si>
  <si>
    <t>Montaż kominka w świetlicy wiejskiej we wsi Biskupin</t>
  </si>
  <si>
    <t>Wykonanie elewacji i wiatrołapu w świetlicy wiejskiej w Goliszowie</t>
  </si>
  <si>
    <t>Wykonanie ogrodzenia świetlicy Gołocin - Pawlikowice wraz z tarasem</t>
  </si>
  <si>
    <t>Budowa zaplecza magazynowego w świetlicy we wsi Stary Łom</t>
  </si>
  <si>
    <t>Zakup szafy chłodniczej do kuchni w świetlicy w Zamienicach</t>
  </si>
  <si>
    <t>Wykonanie adaptacji części budynku na potrzeby funkcjonowania Gminnego Ośrodka Kultury i Rekreacji w Piotrowicach</t>
  </si>
  <si>
    <t>926</t>
  </si>
  <si>
    <t>92695</t>
  </si>
  <si>
    <t>Budowa ogólnodostępnej strefy rekreacyjno - wypoczynkowej w Budziwojowie</t>
  </si>
  <si>
    <t>Budowa placu zabaw we wsi Jerzmanowice</t>
  </si>
  <si>
    <t>Budowa placu zabaw we wsi Strupice</t>
  </si>
  <si>
    <t>Wykonanie studni głębinowej z pompą przy boisku sportowym we wsi Witków</t>
  </si>
  <si>
    <t>Budowa kompleksu sportowego "Moje boisko Orlik 2012" przy Zespole Szkolno - Przedszkolnym w Rokitkach</t>
  </si>
  <si>
    <t>Zakup kosiarki do koszenia na boisku sportowym w Goliszowie</t>
  </si>
  <si>
    <t>RAZEM</t>
  </si>
  <si>
    <t>*</t>
  </si>
  <si>
    <r>
      <t>Załącznik nr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10</t>
    </r>
  </si>
  <si>
    <t>do Uchwały Rady Gminy w Chojnowie</t>
  </si>
  <si>
    <t>nr XLIII/257/2009 z dnia 18 grudnia 2009</t>
  </si>
  <si>
    <t>LP</t>
  </si>
  <si>
    <t>CEL</t>
  </si>
  <si>
    <t>KWOTA</t>
  </si>
  <si>
    <t>1.</t>
  </si>
  <si>
    <t>WYNAGRODZENIA I POCHODNE</t>
  </si>
  <si>
    <t>2.</t>
  </si>
  <si>
    <t>ZAKUP MATERIAŁÓW I ENERGII</t>
  </si>
  <si>
    <t>3.</t>
  </si>
  <si>
    <t>PODRÓŻE SŁUŻBOWE KRAJOWE</t>
  </si>
  <si>
    <t>4.</t>
  </si>
  <si>
    <t>ŚWIADCZENIA NA RZECZ PRACOWNIKÓW</t>
  </si>
  <si>
    <t>5.</t>
  </si>
  <si>
    <t>USŁUGI OBCE</t>
  </si>
  <si>
    <t>6.</t>
  </si>
  <si>
    <t>PODATKI I OPŁATY</t>
  </si>
  <si>
    <t>DOTACJA PODMIOTOWA  Z BUDŻETU DLA INSTYTUCJI KULTURY - GMINNEGO OŚRODKA KULTURY I REKREACJI W PIOTROWICACH NA ROK 2010</t>
  </si>
  <si>
    <t xml:space="preserve">Załącznik Nr 13 do Uchwały Rady Gminy w Chojnowie  </t>
  </si>
  <si>
    <t xml:space="preserve">PLAN PRZYCHODÓW I WYDATKÓW </t>
  </si>
  <si>
    <t>Gospodarstwa Pomocniczego Urzędu Gminy w Chojnowie z/s w Piotrowicach na rok 2010</t>
  </si>
  <si>
    <t>Plan przychodów na rok 2010</t>
  </si>
  <si>
    <t>Stan środków obrotowych na początek roku</t>
  </si>
  <si>
    <t>§ 0830</t>
  </si>
  <si>
    <t>Wpływy z usług</t>
  </si>
  <si>
    <t>Pozostałe przychody</t>
  </si>
  <si>
    <t>Plan wydatków na rok 2010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</si>
  <si>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</si>
  <si>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</si>
  <si>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</si>
  <si>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</si>
  <si>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</si>
  <si>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</si>
  <si>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</si>
  <si>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</si>
  <si>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</si>
  <si>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</si>
  <si>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4210</t>
  </si>
  <si>
    <t>Zakup materiałów i wyposażenia.</t>
  </si>
  <si>
    <t>§ 4220</t>
  </si>
  <si>
    <t>Zakup środków żywności</t>
  </si>
  <si>
    <t>§ 4260</t>
  </si>
  <si>
    <t>§ 4300</t>
  </si>
  <si>
    <t>Zakup usług pozostałych.</t>
  </si>
  <si>
    <t>§ 4370</t>
  </si>
  <si>
    <t>Opłaty z tytułu zakupu usług telekomunikacyjnych telefonii stacjonarnej</t>
  </si>
  <si>
    <t>§ 4430</t>
  </si>
  <si>
    <t>§ 4480</t>
  </si>
  <si>
    <t>Podatek od nieruchomości</t>
  </si>
  <si>
    <t>§ 4530</t>
  </si>
  <si>
    <t>Podatek od towarów i usług VAT</t>
  </si>
  <si>
    <t>§ 4720</t>
  </si>
  <si>
    <t>Amortyzacja</t>
  </si>
  <si>
    <t>§ 4750</t>
  </si>
  <si>
    <t>Zakup akcesoriów komupterowych, w tym programów i licencji.</t>
  </si>
  <si>
    <t>Pozostałe koszty</t>
  </si>
  <si>
    <t>Stan środków obrotowych na koniec roku</t>
  </si>
  <si>
    <t>Załacznik nr 15 do Uchwały Nr XLIII/257/2009</t>
  </si>
  <si>
    <t xml:space="preserve">Rady Gminy w Chojnowie </t>
  </si>
  <si>
    <t>z dnia 18 grudnia 2009</t>
  </si>
  <si>
    <t>LIMITY WYDATKÓW NA WIELOLETNIE PROGRAMY INWESTYCYJNE NA LATA 2010-2012</t>
  </si>
  <si>
    <t>Przewidywany termin realizacji</t>
  </si>
  <si>
    <t>Nazwa zadania  (inwestycji)</t>
  </si>
  <si>
    <t>Wartość szacunkowa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</si>
  <si>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</si>
  <si>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</si>
  <si>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</si>
  <si>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</si>
  <si>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</si>
  <si>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KANALIZACJA I WODOCIĄGI</t>
  </si>
  <si>
    <t>x</t>
  </si>
  <si>
    <t>Budowa kanalizacji sanitarnej dla wsi Zamienice etap I (tranzyt)</t>
  </si>
  <si>
    <t>Budowa oczyszczalni ścieków we wsi Zamienice etap V</t>
  </si>
  <si>
    <t>Budowa SUW w miejscowości Okmiany</t>
  </si>
  <si>
    <t xml:space="preserve">Budowa sieci kanalizacji sanitarnej dla wsi Budziwojów i Gołaczów etap I </t>
  </si>
  <si>
    <t>DROGI</t>
  </si>
  <si>
    <t xml:space="preserve">Remont drogi gminnej w Niedźwiedzicach </t>
  </si>
  <si>
    <t>Remont drogi gminnej do miejscowości Dobroszów</t>
  </si>
  <si>
    <t>Wykonanie drogi gminnej w miejscowości Gołocin</t>
  </si>
  <si>
    <t>BUDOWNICTWO</t>
  </si>
  <si>
    <t>Budowa dwóch socjalnych budynków mieszkalnych 12-to rodzinnych wraz z przyłączami: wody, kanalizacji sanitarnej i energii elektrycznej - wykonanie dwóch segmentów</t>
  </si>
  <si>
    <t>INFRASTRUKTURA WIEJSKA</t>
  </si>
  <si>
    <t>Wyposażenie boiska sportowego w zaplecze kontenerowe socjalne we wsi Budziwojów</t>
  </si>
  <si>
    <t>Odnowa wsi</t>
  </si>
  <si>
    <t>Wykonanie adaptacji części budynku w Piotrowicach na potrzeby funkcjonowania Gminnego Ośrodka Kultury i Rekreacji.</t>
  </si>
  <si>
    <t>Załącznik Nr 17 do Uchwały Rady Gminy w Chojnowie                                                                          Nr XLIII/257/2009 z dnia 18 grudnia 2009</t>
  </si>
  <si>
    <t>Zestawienie planowanych dotacji z budżetu gminy na rok 2010</t>
  </si>
  <si>
    <t>Dotacje na zadania bieżące</t>
  </si>
  <si>
    <t>Jednostki sektora finansów publicznych</t>
  </si>
  <si>
    <t>dla Gminnej Biblioteki Publicznej w Chojnowie z/s w Krzywej</t>
  </si>
  <si>
    <t>dla Gminnego Ośrodka Kultury i Rekreacji w Piotrowicach</t>
  </si>
  <si>
    <t xml:space="preserve">dla Izby Wytrzeźwień w Legnicy w ramach przyjętego Programu Profilaktyki i Rozwiązywania Problemów Alkoholowych oraz Przeciwdziałania Narkomanii     </t>
  </si>
  <si>
    <t>dla Gminy Miejskiej Chojnów na partycypowanie w kosztach prowadzenia Gminazjum nr 1 i 2 w Chojnowie na podstawie zawartego porozumienia</t>
  </si>
  <si>
    <t>dla Gminy Miejskiej Chojnów na partycypowanie w kosztach prowadzenia WTZ w Chojnowie na podstawie zawartego porozumienia</t>
  </si>
  <si>
    <t>Jednostki spoza sektora finansów publicznych</t>
  </si>
  <si>
    <t>dla organizacji pożytku publicznego na realizację zadań gminnych w zakresie upowszechniania kultury fizycznej</t>
  </si>
  <si>
    <t>dla jednostek niezaliczanych do sektora finansów publicznych na finansowanie lub dofinansowanie prac remontowych i konserwatorskich obiektów zabytkowych</t>
  </si>
  <si>
    <t>dla Ochotniczej Straży Pożarnej na dofinansowanie zakupu umundurowania pocztu sztandarowego Związku Ochotniczych Straży pożarnych RP</t>
  </si>
  <si>
    <t>dla Ochotniczej Straży Pożarnej na dofinansowanie zakupu wyposażenia w ramach programu "Bezpieczny Ratownik"</t>
  </si>
  <si>
    <t>Dotacje na dofinansowanie zadań inwestycyjnych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</si>
  <si>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</si>
  <si>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</si>
  <si>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</si>
  <si>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</si>
  <si>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</si>
  <si>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Wpływy z podatku rolnego, podatku leśnego, podatku od spadków i darowizn, podatku od czynności cywilnoprawnych oraz podatków i opłat lokalnych od osób fizycznych</t>
  </si>
  <si>
    <t>dla Gminnego Zakładu Budżetowego GZGKiM w Chojnowie (wg. ustalonej stawki dopłat do kanalizacji)</t>
  </si>
  <si>
    <t>Wykonanie projekt przyłącza energetycznego oczyszczalni ścieków w Zamienicach</t>
  </si>
  <si>
    <t>Wykonanie studni wraz z montażem sprzętu nawadniającego przy boisku sportowym we wsi Niedźwiedzice</t>
  </si>
  <si>
    <t>Nr XLVII/268/2010 z dnia 25 luty 2010r.</t>
  </si>
  <si>
    <t>Nr XLVII/268/2010 z dnia 25 lutego 2010r.</t>
  </si>
  <si>
    <t>Załącznik Nr 3 do Uchwały Rady Gminy Chojnów Nr XLVII/268/2010                                              z dnia  25 lutego 2010 r.</t>
  </si>
  <si>
    <t>Załącznik Nr 6 do Uchwały Rady Gminy Chojnów                        Nr XLIII/257/2009 z dnia 18 grudnia 2009 r.</t>
  </si>
  <si>
    <t>Załącznik Nr 4 do Uchwały Rady Gminy Chojnów</t>
  </si>
  <si>
    <t>Nr XLVII/268/2010 z dnia 25 lutego 2010 r.</t>
  </si>
  <si>
    <t xml:space="preserve">Załącznik Nr 5 do Uchwały Rady Gminy Chojnów </t>
  </si>
  <si>
    <t>Nr XLVIII z dnia 25 lutegoa 2010 r.</t>
  </si>
  <si>
    <t>Załącznik Nr 6 do Uchwały Rady Gminy Chojnów                                             Nr XLVII/268/2010 z dnia 25 lutego 2010r.</t>
  </si>
  <si>
    <t>Załącznik Nr 7 do Uchwały Rady Gminy Chojnów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</si>
</sst>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\ _z_ł_-;\-* #,##0.0\ _z_ł_-;_-* &quot;-&quot;??\ _z_ł_-;_-@_-"/>
  </numFmts>
  <fonts count="3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2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15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5">
    <xf numFmtId="0" fontId="1" fillId="0" borderId="0" xfId="0" applyNumberForma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2" fillId="2" borderId="4" xfId="0" applyBorder="1" applyAlignment="1">
      <alignment vertical="center" wrapText="1"/>
    </xf>
    <xf numFmtId="49" fontId="2" fillId="2" borderId="5" xfId="0" applyBorder="1" applyAlignment="1">
      <alignment vertical="center" wrapText="1"/>
    </xf>
    <xf numFmtId="49" fontId="2" fillId="2" borderId="6" xfId="0" applyBorder="1" applyAlignment="1">
      <alignment vertical="center" wrapText="1"/>
    </xf>
    <xf numFmtId="49" fontId="2" fillId="2" borderId="7" xfId="0" applyBorder="1" applyAlignment="1">
      <alignment vertical="center" wrapText="1"/>
    </xf>
    <xf numFmtId="164" fontId="11" fillId="0" borderId="8" xfId="0" applyNumberFormat="1" applyFont="1" applyFill="1" applyBorder="1" applyAlignment="1" applyProtection="1">
      <alignment horizontal="right" vertical="center"/>
      <protection locked="0"/>
    </xf>
    <xf numFmtId="164" fontId="6" fillId="2" borderId="8" xfId="0" applyNumberFormat="1" applyFont="1" applyBorder="1" applyAlignment="1">
      <alignment vertical="center" wrapText="1"/>
    </xf>
    <xf numFmtId="164" fontId="6" fillId="2" borderId="9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64" fontId="4" fillId="3" borderId="2" xfId="0" applyNumberFormat="1" applyBorder="1" applyAlignment="1">
      <alignment horizontal="right" vertical="center" wrapText="1"/>
    </xf>
    <xf numFmtId="164" fontId="4" fillId="3" borderId="3" xfId="0" applyNumberFormat="1" applyBorder="1" applyAlignment="1">
      <alignment horizontal="right" vertical="center" wrapText="1"/>
    </xf>
    <xf numFmtId="164" fontId="5" fillId="4" borderId="14" xfId="0" applyNumberFormat="1" applyBorder="1" applyAlignment="1">
      <alignment horizontal="right" vertical="center" wrapText="1"/>
    </xf>
    <xf numFmtId="164" fontId="5" fillId="4" borderId="15" xfId="0" applyNumberFormat="1" applyBorder="1" applyAlignment="1">
      <alignment horizontal="right" vertical="center" wrapText="1"/>
    </xf>
    <xf numFmtId="164" fontId="5" fillId="2" borderId="14" xfId="0" applyNumberFormat="1" applyFont="1" applyBorder="1" applyAlignment="1">
      <alignment horizontal="right" vertical="center" wrapText="1"/>
    </xf>
    <xf numFmtId="164" fontId="5" fillId="2" borderId="15" xfId="0" applyNumberFormat="1" applyFont="1" applyBorder="1" applyAlignment="1">
      <alignment horizontal="right" vertical="center" wrapText="1"/>
    </xf>
    <xf numFmtId="164" fontId="4" fillId="3" borderId="14" xfId="0" applyNumberFormat="1" applyBorder="1" applyAlignment="1">
      <alignment horizontal="right" vertical="center" wrapText="1"/>
    </xf>
    <xf numFmtId="164" fontId="4" fillId="3" borderId="15" xfId="0" applyNumberFormat="1" applyBorder="1" applyAlignment="1">
      <alignment horizontal="right" vertical="center" wrapText="1"/>
    </xf>
    <xf numFmtId="164" fontId="5" fillId="2" borderId="14" xfId="0" applyNumberFormat="1" applyBorder="1" applyAlignment="1">
      <alignment horizontal="right" vertical="center" wrapText="1"/>
    </xf>
    <xf numFmtId="164" fontId="5" fillId="2" borderId="15" xfId="0" applyNumberFormat="1" applyBorder="1" applyAlignment="1">
      <alignment horizontal="right" vertical="center" wrapText="1"/>
    </xf>
    <xf numFmtId="164" fontId="5" fillId="2" borderId="16" xfId="0" applyNumberFormat="1" applyBorder="1" applyAlignment="1">
      <alignment horizontal="right" vertical="center" wrapText="1"/>
    </xf>
    <xf numFmtId="164" fontId="5" fillId="2" borderId="17" xfId="0" applyNumberFormat="1" applyBorder="1" applyAlignment="1">
      <alignment horizontal="right" vertical="center" wrapText="1"/>
    </xf>
    <xf numFmtId="49" fontId="4" fillId="3" borderId="2" xfId="0" applyBorder="1" applyAlignment="1">
      <alignment horizontal="justify" vertical="center" wrapText="1"/>
    </xf>
    <xf numFmtId="49" fontId="5" fillId="4" borderId="14" xfId="0" applyBorder="1" applyAlignment="1">
      <alignment horizontal="justify" vertical="center" wrapText="1"/>
    </xf>
    <xf numFmtId="49" fontId="5" fillId="2" borderId="14" xfId="0" applyBorder="1" applyAlignment="1">
      <alignment horizontal="justify" vertical="center" wrapText="1"/>
    </xf>
    <xf numFmtId="49" fontId="4" fillId="3" borderId="14" xfId="0" applyBorder="1" applyAlignment="1">
      <alignment horizontal="justify" vertical="center" wrapText="1"/>
    </xf>
    <xf numFmtId="49" fontId="5" fillId="2" borderId="16" xfId="0" applyBorder="1" applyAlignment="1">
      <alignment horizontal="justify" vertical="center" wrapText="1"/>
    </xf>
    <xf numFmtId="49" fontId="4" fillId="3" borderId="1" xfId="0" applyFont="1" applyBorder="1" applyAlignment="1">
      <alignment horizontal="center" vertical="center" wrapText="1"/>
    </xf>
    <xf numFmtId="49" fontId="12" fillId="3" borderId="2" xfId="0" applyFont="1" applyBorder="1" applyAlignment="1">
      <alignment horizontal="center" vertical="center" wrapText="1"/>
    </xf>
    <xf numFmtId="49" fontId="4" fillId="3" borderId="2" xfId="0" applyFont="1" applyBorder="1" applyAlignment="1">
      <alignment horizontal="center" vertical="center" wrapText="1"/>
    </xf>
    <xf numFmtId="49" fontId="13" fillId="2" borderId="18" xfId="0" applyFont="1" applyBorder="1" applyAlignment="1">
      <alignment horizontal="center" vertical="center" wrapText="1"/>
    </xf>
    <xf numFmtId="49" fontId="13" fillId="4" borderId="14" xfId="0" applyFont="1" applyBorder="1" applyAlignment="1">
      <alignment horizontal="center" vertical="center" wrapText="1"/>
    </xf>
    <xf numFmtId="49" fontId="12" fillId="4" borderId="14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center" vertical="center" wrapText="1"/>
    </xf>
    <xf numFmtId="49" fontId="4" fillId="3" borderId="18" xfId="0" applyFont="1" applyBorder="1" applyAlignment="1">
      <alignment horizontal="center" vertical="center" wrapText="1"/>
    </xf>
    <xf numFmtId="49" fontId="12" fillId="3" borderId="14" xfId="0" applyFont="1" applyBorder="1" applyAlignment="1">
      <alignment horizontal="center" vertical="center" wrapText="1"/>
    </xf>
    <xf numFmtId="49" fontId="4" fillId="3" borderId="14" xfId="0" applyFont="1" applyBorder="1" applyAlignment="1">
      <alignment horizontal="center" vertical="center" wrapText="1"/>
    </xf>
    <xf numFmtId="49" fontId="13" fillId="2" borderId="19" xfId="0" applyFont="1" applyBorder="1" applyAlignment="1">
      <alignment horizontal="center" vertical="center" wrapText="1"/>
    </xf>
    <xf numFmtId="49" fontId="13" fillId="2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49" fontId="11" fillId="5" borderId="14" xfId="0" applyNumberFormat="1" applyFont="1" applyFill="1" applyBorder="1" applyAlignment="1" applyProtection="1">
      <alignment horizontal="justify" vertical="center" wrapText="1"/>
      <protection locked="0"/>
    </xf>
    <xf numFmtId="0" fontId="9" fillId="5" borderId="14" xfId="0" applyFont="1" applyFill="1" applyBorder="1" applyAlignment="1">
      <alignment horizontal="justify" vertical="center" wrapText="1"/>
    </xf>
    <xf numFmtId="49" fontId="6" fillId="2" borderId="0" xfId="0" applyBorder="1" applyAlignment="1">
      <alignment vertical="center" wrapText="1"/>
    </xf>
    <xf numFmtId="4" fontId="6" fillId="2" borderId="8" xfId="0" applyNumberFormat="1" applyFont="1" applyBorder="1" applyAlignment="1">
      <alignment vertical="center" wrapText="1"/>
    </xf>
    <xf numFmtId="4" fontId="15" fillId="2" borderId="8" xfId="0" applyNumberFormat="1" applyFont="1" applyBorder="1" applyAlignment="1">
      <alignment horizontal="right" vertical="center" wrapText="1"/>
    </xf>
    <xf numFmtId="4" fontId="15" fillId="2" borderId="9" xfId="0" applyNumberFormat="1" applyFont="1" applyBorder="1" applyAlignment="1">
      <alignment horizontal="right" vertical="center" wrapText="1"/>
    </xf>
    <xf numFmtId="49" fontId="13" fillId="3" borderId="18" xfId="0" applyFont="1" applyBorder="1" applyAlignment="1">
      <alignment horizontal="center" vertical="center" wrapText="1"/>
    </xf>
    <xf numFmtId="49" fontId="13" fillId="3" borderId="14" xfId="0" applyFont="1" applyBorder="1" applyAlignment="1">
      <alignment horizontal="center" vertical="center" wrapText="1"/>
    </xf>
    <xf numFmtId="4" fontId="1" fillId="5" borderId="14" xfId="0" applyNumberFormat="1" applyFill="1" applyBorder="1" applyAlignment="1" applyProtection="1">
      <alignment horizontal="right" vertical="center"/>
      <protection locked="0"/>
    </xf>
    <xf numFmtId="4" fontId="1" fillId="5" borderId="15" xfId="0" applyNumberFormat="1" applyFill="1" applyBorder="1" applyAlignment="1" applyProtection="1">
      <alignment horizontal="right" vertical="center"/>
      <protection locked="0"/>
    </xf>
    <xf numFmtId="49" fontId="12" fillId="2" borderId="18" xfId="0" applyFont="1" applyBorder="1" applyAlignment="1">
      <alignment horizontal="center" vertical="center" wrapText="1"/>
    </xf>
    <xf numFmtId="49" fontId="13" fillId="4" borderId="14" xfId="0" applyFont="1" applyBorder="1" applyAlignment="1">
      <alignment horizontal="center" vertical="center" wrapText="1"/>
    </xf>
    <xf numFmtId="49" fontId="12" fillId="4" borderId="14" xfId="0" applyFont="1" applyBorder="1" applyAlignment="1">
      <alignment horizontal="center" vertical="center" wrapText="1"/>
    </xf>
    <xf numFmtId="4" fontId="5" fillId="4" borderId="14" xfId="0" applyNumberFormat="1" applyBorder="1" applyAlignment="1">
      <alignment horizontal="right" vertical="center" wrapText="1"/>
    </xf>
    <xf numFmtId="4" fontId="5" fillId="4" borderId="15" xfId="0" applyNumberFormat="1" applyBorder="1" applyAlignment="1">
      <alignment horizontal="right" vertical="center" wrapText="1"/>
    </xf>
    <xf numFmtId="49" fontId="13" fillId="2" borderId="18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center" vertical="center" wrapText="1"/>
    </xf>
    <xf numFmtId="4" fontId="5" fillId="2" borderId="14" xfId="0" applyNumberFormat="1" applyBorder="1" applyAlignment="1">
      <alignment horizontal="right" vertical="center" wrapText="1"/>
    </xf>
    <xf numFmtId="4" fontId="5" fillId="2" borderId="15" xfId="0" applyNumberFormat="1" applyBorder="1" applyAlignment="1">
      <alignment horizontal="right" vertical="center" wrapText="1"/>
    </xf>
    <xf numFmtId="0" fontId="11" fillId="5" borderId="14" xfId="0" applyNumberFormat="1" applyFont="1" applyFill="1" applyBorder="1" applyAlignment="1" applyProtection="1">
      <alignment horizontal="justify" vertical="center" wrapText="1"/>
      <protection locked="0"/>
    </xf>
    <xf numFmtId="49" fontId="13" fillId="2" borderId="19" xfId="0" applyFont="1" applyBorder="1" applyAlignment="1">
      <alignment horizontal="center" vertical="center" wrapText="1"/>
    </xf>
    <xf numFmtId="49" fontId="13" fillId="2" borderId="16" xfId="0" applyFont="1" applyBorder="1" applyAlignment="1">
      <alignment horizontal="center" vertical="center" wrapText="1"/>
    </xf>
    <xf numFmtId="4" fontId="5" fillId="2" borderId="16" xfId="0" applyNumberFormat="1" applyBorder="1" applyAlignment="1">
      <alignment horizontal="right" vertical="center" wrapText="1"/>
    </xf>
    <xf numFmtId="4" fontId="5" fillId="2" borderId="17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justify" vertical="center" wrapText="1"/>
    </xf>
    <xf numFmtId="165" fontId="14" fillId="0" borderId="24" xfId="0" applyNumberFormat="1" applyFont="1" applyFill="1" applyBorder="1" applyAlignment="1">
      <alignment vertical="center"/>
    </xf>
    <xf numFmtId="165" fontId="19" fillId="0" borderId="25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vertical="center" wrapText="1"/>
    </xf>
    <xf numFmtId="165" fontId="14" fillId="0" borderId="27" xfId="0" applyNumberFormat="1" applyFont="1" applyFill="1" applyBorder="1" applyAlignment="1">
      <alignment vertical="center"/>
    </xf>
    <xf numFmtId="165" fontId="19" fillId="0" borderId="28" xfId="0" applyNumberFormat="1" applyFont="1" applyFill="1" applyBorder="1" applyAlignment="1">
      <alignment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justify" vertical="center" wrapText="1"/>
    </xf>
    <xf numFmtId="165" fontId="14" fillId="0" borderId="30" xfId="0" applyNumberFormat="1" applyFont="1" applyFill="1" applyBorder="1" applyAlignment="1">
      <alignment horizontal="center" vertical="center"/>
    </xf>
    <xf numFmtId="165" fontId="14" fillId="0" borderId="30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justify" vertical="center" wrapText="1"/>
    </xf>
    <xf numFmtId="49" fontId="19" fillId="0" borderId="31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vertical="center" wrapText="1"/>
    </xf>
    <xf numFmtId="165" fontId="14" fillId="0" borderId="32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justify" vertical="center" wrapText="1"/>
    </xf>
    <xf numFmtId="49" fontId="21" fillId="0" borderId="30" xfId="0" applyNumberFormat="1" applyFont="1" applyFill="1" applyBorder="1" applyAlignment="1">
      <alignment horizontal="justify" vertical="center" wrapText="1"/>
    </xf>
    <xf numFmtId="165" fontId="19" fillId="0" borderId="33" xfId="0" applyNumberFormat="1" applyFont="1" applyFill="1" applyBorder="1" applyAlignment="1">
      <alignment vertical="center"/>
    </xf>
    <xf numFmtId="165" fontId="14" fillId="0" borderId="27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justify" vertical="center" wrapText="1"/>
    </xf>
    <xf numFmtId="165" fontId="14" fillId="0" borderId="32" xfId="0" applyNumberFormat="1" applyFont="1" applyFill="1" applyBorder="1" applyAlignment="1">
      <alignment vertical="center"/>
    </xf>
    <xf numFmtId="165" fontId="19" fillId="0" borderId="34" xfId="0" applyNumberFormat="1" applyFont="1" applyFill="1" applyBorder="1" applyAlignment="1">
      <alignment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36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justify" vertical="center" wrapText="1"/>
    </xf>
    <xf numFmtId="165" fontId="14" fillId="0" borderId="36" xfId="0" applyNumberFormat="1" applyFont="1" applyFill="1" applyBorder="1" applyAlignment="1">
      <alignment vertical="center"/>
    </xf>
    <xf numFmtId="165" fontId="19" fillId="0" borderId="37" xfId="0" applyNumberFormat="1" applyFont="1" applyFill="1" applyBorder="1" applyAlignment="1">
      <alignment vertical="center"/>
    </xf>
    <xf numFmtId="165" fontId="18" fillId="0" borderId="21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vertical="center"/>
    </xf>
    <xf numFmtId="165" fontId="19" fillId="0" borderId="22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wrapText="1"/>
    </xf>
    <xf numFmtId="165" fontId="20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Alignment="1">
      <alignment horizontal="right" indent="15"/>
    </xf>
    <xf numFmtId="0" fontId="22" fillId="0" borderId="0" xfId="0" applyFont="1" applyAlignment="1">
      <alignment horizontal="justify"/>
    </xf>
    <xf numFmtId="0" fontId="24" fillId="0" borderId="0" xfId="0" applyFont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6" fillId="0" borderId="0" xfId="0" applyFont="1" applyAlignment="1">
      <alignment/>
    </xf>
    <xf numFmtId="0" fontId="8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39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/>
    </xf>
    <xf numFmtId="0" fontId="8" fillId="0" borderId="27" xfId="0" applyBorder="1" applyAlignment="1">
      <alignment horizontal="justify" vertical="center"/>
    </xf>
    <xf numFmtId="0" fontId="8" fillId="0" borderId="0" xfId="0" applyAlignment="1">
      <alignment horizontal="center" vertical="center"/>
    </xf>
    <xf numFmtId="0" fontId="8" fillId="0" borderId="0" xfId="0" applyAlignment="1">
      <alignment horizontal="justify" vertical="center"/>
    </xf>
    <xf numFmtId="165" fontId="8" fillId="0" borderId="0" xfId="0" applyNumberFormat="1" applyAlignment="1">
      <alignment/>
    </xf>
    <xf numFmtId="0" fontId="9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9" fillId="0" borderId="27" xfId="0" applyFont="1" applyBorder="1" applyAlignment="1">
      <alignment horizontal="justify" vertical="center" wrapText="1"/>
    </xf>
    <xf numFmtId="167" fontId="7" fillId="0" borderId="37" xfId="0" applyNumberFormat="1" applyFont="1" applyBorder="1" applyAlignment="1">
      <alignment vertical="center"/>
    </xf>
    <xf numFmtId="167" fontId="8" fillId="0" borderId="28" xfId="0" applyNumberFormat="1" applyBorder="1" applyAlignment="1">
      <alignment vertical="center"/>
    </xf>
    <xf numFmtId="167" fontId="8" fillId="0" borderId="34" xfId="0" applyNumberFormat="1" applyBorder="1" applyAlignment="1">
      <alignment vertical="center"/>
    </xf>
    <xf numFmtId="167" fontId="7" fillId="0" borderId="40" xfId="0" applyNumberFormat="1" applyFont="1" applyBorder="1" applyAlignment="1">
      <alignment vertical="center"/>
    </xf>
    <xf numFmtId="43" fontId="8" fillId="0" borderId="33" xfId="0" applyNumberFormat="1" applyBorder="1" applyAlignment="1">
      <alignment/>
    </xf>
    <xf numFmtId="43" fontId="8" fillId="0" borderId="28" xfId="0" applyNumberFormat="1" applyBorder="1" applyAlignment="1">
      <alignment/>
    </xf>
    <xf numFmtId="43" fontId="8" fillId="0" borderId="34" xfId="0" applyNumberFormat="1" applyBorder="1" applyAlignment="1">
      <alignment/>
    </xf>
    <xf numFmtId="43" fontId="9" fillId="0" borderId="34" xfId="0" applyNumberFormat="1" applyFont="1" applyBorder="1" applyAlignment="1">
      <alignment/>
    </xf>
    <xf numFmtId="43" fontId="7" fillId="0" borderId="40" xfId="0" applyNumberFormat="1" applyFont="1" applyBorder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41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vertical="center" wrapText="1"/>
    </xf>
    <xf numFmtId="165" fontId="8" fillId="0" borderId="24" xfId="0" applyNumberFormat="1" applyFill="1" applyBorder="1" applyAlignment="1">
      <alignment horizontal="center" vertical="center"/>
    </xf>
    <xf numFmtId="165" fontId="8" fillId="0" borderId="25" xfId="0" applyNumberForma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justify" vertical="center" wrapText="1"/>
    </xf>
    <xf numFmtId="165" fontId="8" fillId="0" borderId="32" xfId="0" applyNumberFormat="1" applyFill="1" applyBorder="1" applyAlignment="1">
      <alignment horizontal="center" vertical="center"/>
    </xf>
    <xf numFmtId="165" fontId="8" fillId="0" borderId="34" xfId="0" applyNumberForma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justify" vertical="center" wrapText="1"/>
    </xf>
    <xf numFmtId="49" fontId="8" fillId="0" borderId="30" xfId="0" applyNumberFormat="1" applyFont="1" applyFill="1" applyBorder="1" applyAlignment="1">
      <alignment horizontal="justify" vertical="center" wrapText="1"/>
    </xf>
    <xf numFmtId="49" fontId="8" fillId="0" borderId="41" xfId="0" applyNumberFormat="1" applyFont="1" applyFill="1" applyBorder="1" applyAlignment="1">
      <alignment horizontal="justify" vertical="center" wrapText="1"/>
    </xf>
    <xf numFmtId="165" fontId="8" fillId="0" borderId="41" xfId="0" applyNumberFormat="1" applyFill="1" applyBorder="1" applyAlignment="1">
      <alignment horizontal="center" vertical="center"/>
    </xf>
    <xf numFmtId="165" fontId="8" fillId="0" borderId="40" xfId="0" applyNumberForma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justify" vertical="center" wrapText="1"/>
    </xf>
    <xf numFmtId="165" fontId="8" fillId="0" borderId="27" xfId="0" applyNumberFormat="1" applyFont="1" applyFill="1" applyBorder="1" applyAlignment="1">
      <alignment horizontal="center" vertical="center"/>
    </xf>
    <xf numFmtId="165" fontId="8" fillId="0" borderId="27" xfId="0" applyNumberForma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justify" vertical="center" wrapText="1"/>
    </xf>
    <xf numFmtId="165" fontId="8" fillId="0" borderId="36" xfId="0" applyNumberFormat="1" applyFill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0" fontId="28" fillId="0" borderId="41" xfId="0" applyFont="1" applyFill="1" applyBorder="1" applyAlignment="1">
      <alignment horizontal="justify" vertical="center" wrapText="1"/>
    </xf>
    <xf numFmtId="165" fontId="8" fillId="0" borderId="41" xfId="0" applyNumberFormat="1" applyFont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65" fontId="9" fillId="0" borderId="42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justify" vertical="center" wrapText="1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4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justify" vertical="center" wrapText="1"/>
    </xf>
    <xf numFmtId="165" fontId="8" fillId="0" borderId="27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justify" vertical="center" wrapText="1"/>
    </xf>
    <xf numFmtId="165" fontId="8" fillId="0" borderId="46" xfId="0" applyNumberFormat="1" applyFont="1" applyFill="1" applyBorder="1" applyAlignment="1">
      <alignment horizontal="center" vertical="center"/>
    </xf>
    <xf numFmtId="165" fontId="8" fillId="0" borderId="37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justify" vertical="center" wrapText="1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 vertical="center"/>
    </xf>
    <xf numFmtId="0" fontId="8" fillId="0" borderId="46" xfId="0" applyFill="1" applyBorder="1" applyAlignment="1">
      <alignment horizontal="justify" vertical="center" wrapText="1"/>
    </xf>
    <xf numFmtId="165" fontId="8" fillId="0" borderId="46" xfId="0" applyNumberFormat="1" applyFont="1" applyFill="1" applyBorder="1" applyAlignment="1">
      <alignment horizontal="center" vertical="center"/>
    </xf>
    <xf numFmtId="165" fontId="8" fillId="0" borderId="47" xfId="0" applyNumberFormat="1" applyFont="1" applyFill="1" applyBorder="1" applyAlignment="1">
      <alignment horizontal="center" vertical="center"/>
    </xf>
    <xf numFmtId="0" fontId="8" fillId="0" borderId="0" xfId="0" applyAlignment="1">
      <alignment wrapText="1"/>
    </xf>
    <xf numFmtId="0" fontId="8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3" fontId="7" fillId="0" borderId="49" xfId="0" applyNumberFormat="1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43" fontId="34" fillId="0" borderId="51" xfId="0" applyNumberFormat="1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justify" vertical="center" wrapText="1"/>
    </xf>
    <xf numFmtId="43" fontId="35" fillId="0" borderId="53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43" fontId="35" fillId="0" borderId="55" xfId="0" applyNumberFormat="1" applyFont="1" applyBorder="1" applyAlignment="1">
      <alignment vertical="center"/>
    </xf>
    <xf numFmtId="43" fontId="36" fillId="0" borderId="53" xfId="0" applyNumberFormat="1" applyFont="1" applyBorder="1" applyAlignment="1">
      <alignment vertical="center"/>
    </xf>
    <xf numFmtId="0" fontId="25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center" wrapText="1"/>
    </xf>
    <xf numFmtId="43" fontId="7" fillId="0" borderId="55" xfId="0" applyNumberFormat="1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top" wrapText="1"/>
    </xf>
    <xf numFmtId="0" fontId="8" fillId="0" borderId="57" xfId="0" applyFont="1" applyBorder="1" applyAlignment="1">
      <alignment horizontal="justify" vertical="center" wrapText="1"/>
    </xf>
    <xf numFmtId="43" fontId="25" fillId="0" borderId="58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7" fillId="0" borderId="48" xfId="0" applyFont="1" applyBorder="1" applyAlignment="1">
      <alignment horizontal="center"/>
    </xf>
    <xf numFmtId="43" fontId="36" fillId="0" borderId="59" xfId="0" applyNumberFormat="1" applyFont="1" applyBorder="1" applyAlignment="1">
      <alignment/>
    </xf>
    <xf numFmtId="0" fontId="25" fillId="0" borderId="60" xfId="0" applyFont="1" applyBorder="1" applyAlignment="1">
      <alignment horizontal="center" vertical="top" wrapText="1"/>
    </xf>
    <xf numFmtId="0" fontId="35" fillId="0" borderId="61" xfId="0" applyFont="1" applyBorder="1" applyAlignment="1">
      <alignment/>
    </xf>
    <xf numFmtId="43" fontId="35" fillId="0" borderId="62" xfId="0" applyNumberFormat="1" applyFont="1" applyBorder="1" applyAlignment="1">
      <alignment/>
    </xf>
    <xf numFmtId="0" fontId="25" fillId="0" borderId="52" xfId="0" applyFont="1" applyBorder="1" applyAlignment="1">
      <alignment horizontal="center" vertical="top" wrapText="1"/>
    </xf>
    <xf numFmtId="0" fontId="35" fillId="0" borderId="27" xfId="0" applyFont="1" applyBorder="1" applyAlignment="1">
      <alignment/>
    </xf>
    <xf numFmtId="43" fontId="35" fillId="0" borderId="53" xfId="0" applyNumberFormat="1" applyFont="1" applyBorder="1" applyAlignment="1">
      <alignment/>
    </xf>
    <xf numFmtId="0" fontId="25" fillId="0" borderId="56" xfId="0" applyFont="1" applyBorder="1" applyAlignment="1">
      <alignment horizontal="center" vertical="top" wrapText="1"/>
    </xf>
    <xf numFmtId="0" fontId="35" fillId="0" borderId="57" xfId="0" applyFont="1" applyBorder="1" applyAlignment="1">
      <alignment/>
    </xf>
    <xf numFmtId="43" fontId="35" fillId="0" borderId="58" xfId="0" applyNumberFormat="1" applyFont="1" applyBorder="1" applyAlignment="1">
      <alignment/>
    </xf>
    <xf numFmtId="43" fontId="36" fillId="0" borderId="0" xfId="0" applyNumberFormat="1" applyFont="1" applyAlignment="1">
      <alignment/>
    </xf>
    <xf numFmtId="0" fontId="25" fillId="0" borderId="48" xfId="0" applyFont="1" applyBorder="1" applyAlignment="1">
      <alignment horizontal="center" vertical="top" wrapText="1"/>
    </xf>
    <xf numFmtId="0" fontId="35" fillId="0" borderId="63" xfId="0" applyFont="1" applyBorder="1" applyAlignment="1">
      <alignment/>
    </xf>
    <xf numFmtId="43" fontId="35" fillId="0" borderId="49" xfId="0" applyNumberFormat="1" applyFont="1" applyBorder="1" applyAlignment="1">
      <alignment/>
    </xf>
    <xf numFmtId="49" fontId="5" fillId="4" borderId="14" xfId="0" applyFont="1" applyBorder="1" applyAlignment="1">
      <alignment horizontal="justify" vertical="center" wrapText="1"/>
    </xf>
    <xf numFmtId="0" fontId="25" fillId="0" borderId="2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justify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" fillId="0" borderId="0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12" fillId="2" borderId="8" xfId="0" applyFont="1" applyBorder="1" applyAlignment="1">
      <alignment horizontal="center" vertical="center" wrapText="1"/>
    </xf>
    <xf numFmtId="49" fontId="6" fillId="2" borderId="7" xfId="0" applyBorder="1" applyAlignment="1">
      <alignment horizontal="center" vertical="center" wrapText="1"/>
    </xf>
    <xf numFmtId="49" fontId="6" fillId="2" borderId="8" xfId="0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25" fillId="0" borderId="41" xfId="0" applyNumberFormat="1" applyFont="1" applyBorder="1" applyAlignment="1">
      <alignment horizontal="justify" vertical="center" wrapText="1"/>
    </xf>
    <xf numFmtId="0" fontId="25" fillId="0" borderId="41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justify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64" xfId="0" applyFont="1" applyBorder="1" applyAlignment="1">
      <alignment horizontal="justify" vertical="center"/>
    </xf>
    <xf numFmtId="0" fontId="9" fillId="0" borderId="65" xfId="0" applyFont="1" applyBorder="1" applyAlignment="1">
      <alignment horizontal="justify" vertical="center"/>
    </xf>
    <xf numFmtId="0" fontId="9" fillId="0" borderId="64" xfId="0" applyFont="1" applyBorder="1" applyAlignment="1">
      <alignment horizontal="justify" vertical="center"/>
    </xf>
    <xf numFmtId="0" fontId="9" fillId="0" borderId="65" xfId="0" applyFont="1" applyBorder="1" applyAlignment="1">
      <alignment horizontal="justify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66" xfId="0" applyFont="1" applyBorder="1" applyAlignment="1">
      <alignment horizontal="justify" vertical="center"/>
    </xf>
    <xf numFmtId="0" fontId="9" fillId="0" borderId="67" xfId="0" applyFont="1" applyBorder="1" applyAlignment="1">
      <alignment horizontal="justify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6" fillId="0" borderId="59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8220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8220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8220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982200" y="213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E7" sqref="E7"/>
    </sheetView>
  </sheetViews>
  <sheetFormatPr defaultColWidth="9.33203125" defaultRowHeight="19.5" customHeight="1"/>
  <cols>
    <col min="1" max="1" width="6.5" style="0" customWidth="1"/>
    <col min="2" max="2" width="9.5" style="0" customWidth="1"/>
    <col min="3" max="3" width="8" style="0" customWidth="1"/>
    <col min="4" max="4" width="58.16015625" style="0" customWidth="1"/>
    <col min="5" max="5" width="16" style="0" customWidth="1"/>
    <col min="6" max="6" width="16.16015625" style="0" customWidth="1"/>
  </cols>
  <sheetData>
    <row r="1" spans="1:6" ht="19.5" customHeight="1">
      <c r="A1" s="268" t="s">
        <v>48</v>
      </c>
      <c r="B1" s="268"/>
      <c r="C1" s="268"/>
      <c r="D1" s="268"/>
      <c r="E1" s="268"/>
      <c r="F1" s="269"/>
    </row>
    <row r="2" spans="1:6" ht="19.5" customHeight="1" thickBot="1">
      <c r="A2" s="270" t="s">
        <v>301</v>
      </c>
      <c r="B2" s="271"/>
      <c r="C2" s="271"/>
      <c r="D2" s="271"/>
      <c r="E2" s="271"/>
      <c r="F2" s="272"/>
    </row>
    <row r="3" spans="1:6" ht="19.5" customHeight="1" thickBot="1" thickTop="1">
      <c r="A3" s="273" t="s">
        <v>49</v>
      </c>
      <c r="B3" s="274"/>
      <c r="C3" s="274"/>
      <c r="D3" s="274"/>
      <c r="E3" s="275"/>
      <c r="F3" s="276"/>
    </row>
    <row r="4" spans="1:6" ht="19.5" customHeight="1" thickBot="1" thickTop="1">
      <c r="A4" s="11" t="s">
        <v>0</v>
      </c>
      <c r="B4" s="12" t="s">
        <v>1</v>
      </c>
      <c r="C4" s="13" t="s">
        <v>2</v>
      </c>
      <c r="D4" s="12" t="s">
        <v>3</v>
      </c>
      <c r="E4" s="12" t="s">
        <v>50</v>
      </c>
      <c r="F4" s="14" t="s">
        <v>51</v>
      </c>
    </row>
    <row r="5" spans="1:6" ht="19.5" customHeight="1" thickTop="1">
      <c r="A5" s="32" t="s">
        <v>4</v>
      </c>
      <c r="B5" s="33"/>
      <c r="C5" s="34"/>
      <c r="D5" s="27" t="s">
        <v>5</v>
      </c>
      <c r="E5" s="15">
        <f>E6</f>
        <v>0</v>
      </c>
      <c r="F5" s="16">
        <f>F6</f>
        <v>200</v>
      </c>
    </row>
    <row r="6" spans="1:6" ht="19.5" customHeight="1">
      <c r="A6" s="35"/>
      <c r="B6" s="36" t="s">
        <v>6</v>
      </c>
      <c r="C6" s="37"/>
      <c r="D6" s="28" t="s">
        <v>7</v>
      </c>
      <c r="E6" s="17">
        <f>E7</f>
        <v>0</v>
      </c>
      <c r="F6" s="18">
        <f>F7</f>
        <v>200</v>
      </c>
    </row>
    <row r="7" spans="1:6" ht="19.5" customHeight="1">
      <c r="A7" s="35"/>
      <c r="B7" s="38"/>
      <c r="C7" s="38" t="s">
        <v>8</v>
      </c>
      <c r="D7" s="29" t="s">
        <v>9</v>
      </c>
      <c r="E7" s="19">
        <v>0</v>
      </c>
      <c r="F7" s="20">
        <v>200</v>
      </c>
    </row>
    <row r="8" spans="1:6" ht="19.5" customHeight="1">
      <c r="A8" s="39" t="s">
        <v>10</v>
      </c>
      <c r="B8" s="40"/>
      <c r="C8" s="41"/>
      <c r="D8" s="30" t="s">
        <v>11</v>
      </c>
      <c r="E8" s="21">
        <f>E9+E11</f>
        <v>0</v>
      </c>
      <c r="F8" s="22">
        <f>F9+F11</f>
        <v>1621</v>
      </c>
    </row>
    <row r="9" spans="1:6" ht="19.5" customHeight="1">
      <c r="A9" s="35"/>
      <c r="B9" s="36" t="s">
        <v>12</v>
      </c>
      <c r="C9" s="37"/>
      <c r="D9" s="28" t="s">
        <v>13</v>
      </c>
      <c r="E9" s="17">
        <f>E10</f>
        <v>0</v>
      </c>
      <c r="F9" s="18" t="str">
        <f>F10</f>
        <v>1 515,00</v>
      </c>
    </row>
    <row r="10" spans="1:6" ht="19.5" customHeight="1">
      <c r="A10" s="35"/>
      <c r="B10" s="38"/>
      <c r="C10" s="38" t="s">
        <v>15</v>
      </c>
      <c r="D10" s="29" t="s">
        <v>16</v>
      </c>
      <c r="E10" s="23">
        <v>0</v>
      </c>
      <c r="F10" s="24" t="s">
        <v>14</v>
      </c>
    </row>
    <row r="11" spans="1:6" ht="19.5" customHeight="1">
      <c r="A11" s="35"/>
      <c r="B11" s="36" t="s">
        <v>17</v>
      </c>
      <c r="C11" s="37"/>
      <c r="D11" s="28" t="s">
        <v>18</v>
      </c>
      <c r="E11" s="17">
        <f>E12+E13</f>
        <v>0</v>
      </c>
      <c r="F11" s="18">
        <f>F12+F13</f>
        <v>106</v>
      </c>
    </row>
    <row r="12" spans="1:6" ht="19.5" customHeight="1">
      <c r="A12" s="35"/>
      <c r="B12" s="38"/>
      <c r="C12" s="38" t="s">
        <v>15</v>
      </c>
      <c r="D12" s="29" t="s">
        <v>16</v>
      </c>
      <c r="E12" s="23">
        <v>0</v>
      </c>
      <c r="F12" s="24" t="s">
        <v>19</v>
      </c>
    </row>
    <row r="13" spans="1:6" ht="19.5" customHeight="1">
      <c r="A13" s="35"/>
      <c r="B13" s="38"/>
      <c r="C13" s="38" t="s">
        <v>20</v>
      </c>
      <c r="D13" s="29" t="s">
        <v>21</v>
      </c>
      <c r="E13" s="23">
        <v>0</v>
      </c>
      <c r="F13" s="24" t="s">
        <v>22</v>
      </c>
    </row>
    <row r="14" spans="1:6" ht="41.25" customHeight="1">
      <c r="A14" s="39" t="s">
        <v>23</v>
      </c>
      <c r="B14" s="40"/>
      <c r="C14" s="41"/>
      <c r="D14" s="30" t="s">
        <v>24</v>
      </c>
      <c r="E14" s="21">
        <f>E15+E17</f>
        <v>0</v>
      </c>
      <c r="F14" s="22">
        <f>F15+F17</f>
        <v>5500</v>
      </c>
    </row>
    <row r="15" spans="1:6" ht="38.25" customHeight="1">
      <c r="A15" s="35"/>
      <c r="B15" s="36" t="s">
        <v>25</v>
      </c>
      <c r="C15" s="37"/>
      <c r="D15" s="28" t="s">
        <v>26</v>
      </c>
      <c r="E15" s="17">
        <f>E16</f>
        <v>0</v>
      </c>
      <c r="F15" s="18" t="str">
        <f>F16</f>
        <v>500,00</v>
      </c>
    </row>
    <row r="16" spans="1:6" ht="19.5" customHeight="1">
      <c r="A16" s="35"/>
      <c r="B16" s="38"/>
      <c r="C16" s="38" t="s">
        <v>28</v>
      </c>
      <c r="D16" s="29" t="s">
        <v>29</v>
      </c>
      <c r="E16" s="23">
        <v>0</v>
      </c>
      <c r="F16" s="24" t="s">
        <v>27</v>
      </c>
    </row>
    <row r="17" spans="1:6" ht="40.5" customHeight="1">
      <c r="A17" s="35"/>
      <c r="B17" s="36" t="s">
        <v>30</v>
      </c>
      <c r="C17" s="37"/>
      <c r="D17" s="260" t="s">
        <v>297</v>
      </c>
      <c r="E17" s="17">
        <f>E18</f>
        <v>0</v>
      </c>
      <c r="F17" s="18" t="str">
        <f>F18</f>
        <v>5 000,00</v>
      </c>
    </row>
    <row r="18" spans="1:6" ht="19.5" customHeight="1">
      <c r="A18" s="35"/>
      <c r="B18" s="38"/>
      <c r="C18" s="38" t="s">
        <v>28</v>
      </c>
      <c r="D18" s="29" t="s">
        <v>29</v>
      </c>
      <c r="E18" s="23">
        <v>0</v>
      </c>
      <c r="F18" s="24" t="s">
        <v>31</v>
      </c>
    </row>
    <row r="19" spans="1:6" ht="19.5" customHeight="1">
      <c r="A19" s="39" t="s">
        <v>32</v>
      </c>
      <c r="B19" s="40"/>
      <c r="C19" s="41"/>
      <c r="D19" s="30" t="s">
        <v>33</v>
      </c>
      <c r="E19" s="21">
        <f>E20+E22</f>
        <v>-332004</v>
      </c>
      <c r="F19" s="22">
        <f>F20+F22</f>
        <v>5000</v>
      </c>
    </row>
    <row r="20" spans="1:6" ht="29.25" customHeight="1">
      <c r="A20" s="35"/>
      <c r="B20" s="36" t="s">
        <v>34</v>
      </c>
      <c r="C20" s="37"/>
      <c r="D20" s="28" t="s">
        <v>35</v>
      </c>
      <c r="E20" s="17" t="str">
        <f>E21</f>
        <v>- 332 004,00</v>
      </c>
      <c r="F20" s="18">
        <f>F21</f>
        <v>0</v>
      </c>
    </row>
    <row r="21" spans="1:6" ht="19.5" customHeight="1">
      <c r="A21" s="35"/>
      <c r="B21" s="38"/>
      <c r="C21" s="38" t="s">
        <v>37</v>
      </c>
      <c r="D21" s="29" t="s">
        <v>38</v>
      </c>
      <c r="E21" s="23" t="s">
        <v>36</v>
      </c>
      <c r="F21" s="24">
        <v>0</v>
      </c>
    </row>
    <row r="22" spans="1:6" ht="19.5" customHeight="1">
      <c r="A22" s="35"/>
      <c r="B22" s="36" t="s">
        <v>39</v>
      </c>
      <c r="C22" s="37"/>
      <c r="D22" s="28" t="s">
        <v>40</v>
      </c>
      <c r="E22" s="17">
        <f>E23</f>
        <v>0</v>
      </c>
      <c r="F22" s="18" t="str">
        <f>F23</f>
        <v>5 000,00</v>
      </c>
    </row>
    <row r="23" spans="1:6" ht="19.5" customHeight="1">
      <c r="A23" s="35"/>
      <c r="B23" s="38"/>
      <c r="C23" s="38" t="s">
        <v>8</v>
      </c>
      <c r="D23" s="29" t="s">
        <v>9</v>
      </c>
      <c r="E23" s="23">
        <v>0</v>
      </c>
      <c r="F23" s="24" t="s">
        <v>31</v>
      </c>
    </row>
    <row r="24" spans="1:6" ht="19.5" customHeight="1">
      <c r="A24" s="39" t="s">
        <v>41</v>
      </c>
      <c r="B24" s="40"/>
      <c r="C24" s="41"/>
      <c r="D24" s="30" t="s">
        <v>42</v>
      </c>
      <c r="E24" s="21">
        <f>E25</f>
        <v>0</v>
      </c>
      <c r="F24" s="22" t="str">
        <f>F25</f>
        <v>1 700,00</v>
      </c>
    </row>
    <row r="25" spans="1:6" ht="19.5" customHeight="1">
      <c r="A25" s="35"/>
      <c r="B25" s="36" t="s">
        <v>44</v>
      </c>
      <c r="C25" s="37"/>
      <c r="D25" s="28" t="s">
        <v>45</v>
      </c>
      <c r="E25" s="17">
        <f>E26</f>
        <v>0</v>
      </c>
      <c r="F25" s="18" t="str">
        <f>F26</f>
        <v>1 700,00</v>
      </c>
    </row>
    <row r="26" spans="1:6" ht="19.5" customHeight="1" thickBot="1">
      <c r="A26" s="42"/>
      <c r="B26" s="43"/>
      <c r="C26" s="43" t="s">
        <v>46</v>
      </c>
      <c r="D26" s="31" t="s">
        <v>47</v>
      </c>
      <c r="E26" s="25">
        <v>0</v>
      </c>
      <c r="F26" s="26" t="s">
        <v>43</v>
      </c>
    </row>
    <row r="27" spans="1:6" ht="19.5" customHeight="1" thickBot="1" thickTop="1">
      <c r="A27" s="4"/>
      <c r="B27" s="5"/>
      <c r="C27" s="6"/>
      <c r="D27" s="267"/>
      <c r="E27" s="267"/>
      <c r="F27" s="267"/>
    </row>
    <row r="28" spans="1:6" ht="19.5" customHeight="1" thickBot="1" thickTop="1">
      <c r="A28" s="7"/>
      <c r="B28" s="277" t="s">
        <v>52</v>
      </c>
      <c r="C28" s="277"/>
      <c r="D28" s="8">
        <f>E28+F28</f>
        <v>-317983</v>
      </c>
      <c r="E28" s="9">
        <f>E24+E19+E14+E8+E5</f>
        <v>-332004</v>
      </c>
      <c r="F28" s="10">
        <f>F24+F19+F14+F8+F5</f>
        <v>14021</v>
      </c>
    </row>
    <row r="29" spans="1:6" ht="19.5" customHeight="1" thickTop="1">
      <c r="A29" s="267"/>
      <c r="B29" s="267"/>
      <c r="C29" s="267"/>
      <c r="D29" s="267"/>
      <c r="E29" s="267"/>
      <c r="F29" s="267"/>
    </row>
    <row r="30" spans="1:6" ht="19.5" customHeight="1">
      <c r="A30" s="267"/>
      <c r="B30" s="267"/>
      <c r="C30" s="267"/>
      <c r="D30" s="267"/>
      <c r="E30" s="267"/>
      <c r="F30" s="267"/>
    </row>
  </sheetData>
  <mergeCells count="7">
    <mergeCell ref="A29:F29"/>
    <mergeCell ref="A30:F30"/>
    <mergeCell ref="A1:F1"/>
    <mergeCell ref="A2:F2"/>
    <mergeCell ref="A3:F3"/>
    <mergeCell ref="B28:C28"/>
    <mergeCell ref="D27:F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3" sqref="A3:F3"/>
    </sheetView>
  </sheetViews>
  <sheetFormatPr defaultColWidth="9.33203125" defaultRowHeight="19.5" customHeight="1"/>
  <cols>
    <col min="1" max="1" width="6.33203125" style="0" customWidth="1"/>
    <col min="2" max="2" width="9" style="0" customWidth="1"/>
    <col min="3" max="3" width="8.5" style="0" customWidth="1"/>
    <col min="4" max="4" width="52.83203125" style="0" customWidth="1"/>
    <col min="5" max="5" width="20.16015625" style="0" customWidth="1"/>
    <col min="6" max="6" width="17" style="0" customWidth="1"/>
  </cols>
  <sheetData>
    <row r="1" spans="1:6" ht="19.5" customHeight="1">
      <c r="A1" s="268" t="s">
        <v>139</v>
      </c>
      <c r="B1" s="268"/>
      <c r="C1" s="268"/>
      <c r="D1" s="268"/>
      <c r="E1" s="268"/>
      <c r="F1" s="269"/>
    </row>
    <row r="2" spans="1:6" ht="19.5" customHeight="1" thickBot="1">
      <c r="A2" s="270" t="s">
        <v>302</v>
      </c>
      <c r="B2" s="271"/>
      <c r="C2" s="271"/>
      <c r="D2" s="271"/>
      <c r="E2" s="271"/>
      <c r="F2" s="272"/>
    </row>
    <row r="3" spans="1:6" ht="19.5" customHeight="1" thickBot="1" thickTop="1">
      <c r="A3" s="273" t="s">
        <v>140</v>
      </c>
      <c r="B3" s="274"/>
      <c r="C3" s="274"/>
      <c r="D3" s="274"/>
      <c r="E3" s="275"/>
      <c r="F3" s="276"/>
    </row>
    <row r="4" spans="1:6" ht="19.5" customHeight="1" thickTop="1">
      <c r="A4" s="1" t="s">
        <v>0</v>
      </c>
      <c r="B4" s="2" t="s">
        <v>1</v>
      </c>
      <c r="C4" s="44" t="s">
        <v>2</v>
      </c>
      <c r="D4" s="2" t="s">
        <v>3</v>
      </c>
      <c r="E4" s="2" t="s">
        <v>50</v>
      </c>
      <c r="F4" s="3" t="s">
        <v>51</v>
      </c>
    </row>
    <row r="5" spans="1:6" ht="19.5" customHeight="1">
      <c r="A5" s="51" t="s">
        <v>53</v>
      </c>
      <c r="B5" s="52"/>
      <c r="C5" s="52"/>
      <c r="D5" s="45" t="s">
        <v>141</v>
      </c>
      <c r="E5" s="53">
        <f>E6</f>
        <v>0</v>
      </c>
      <c r="F5" s="54" t="str">
        <f>F6</f>
        <v>29 000,00</v>
      </c>
    </row>
    <row r="6" spans="1:6" ht="19.5" customHeight="1">
      <c r="A6" s="55"/>
      <c r="B6" s="56" t="s">
        <v>55</v>
      </c>
      <c r="C6" s="57"/>
      <c r="D6" s="28" t="s">
        <v>56</v>
      </c>
      <c r="E6" s="58">
        <f>E7</f>
        <v>0</v>
      </c>
      <c r="F6" s="59" t="str">
        <f>F7</f>
        <v>29 000,00</v>
      </c>
    </row>
    <row r="7" spans="1:6" ht="19.5" customHeight="1">
      <c r="A7" s="60"/>
      <c r="B7" s="61"/>
      <c r="C7" s="61" t="s">
        <v>57</v>
      </c>
      <c r="D7" s="29" t="s">
        <v>58</v>
      </c>
      <c r="E7" s="62">
        <v>0</v>
      </c>
      <c r="F7" s="63" t="s">
        <v>54</v>
      </c>
    </row>
    <row r="8" spans="1:6" ht="19.5" customHeight="1">
      <c r="A8" s="51" t="s">
        <v>4</v>
      </c>
      <c r="B8" s="52"/>
      <c r="C8" s="52"/>
      <c r="D8" s="30" t="s">
        <v>5</v>
      </c>
      <c r="E8" s="53">
        <f>E9+E11</f>
        <v>-2000</v>
      </c>
      <c r="F8" s="54">
        <f>F9+F11</f>
        <v>13304</v>
      </c>
    </row>
    <row r="9" spans="1:6" ht="19.5" customHeight="1">
      <c r="A9" s="55"/>
      <c r="B9" s="56" t="s">
        <v>6</v>
      </c>
      <c r="C9" s="57"/>
      <c r="D9" s="28" t="s">
        <v>7</v>
      </c>
      <c r="E9" s="58">
        <f>E10</f>
        <v>0</v>
      </c>
      <c r="F9" s="59" t="str">
        <f>F10</f>
        <v>9 160,00</v>
      </c>
    </row>
    <row r="10" spans="1:6" ht="19.5" customHeight="1">
      <c r="A10" s="60"/>
      <c r="B10" s="61"/>
      <c r="C10" s="61" t="s">
        <v>60</v>
      </c>
      <c r="D10" s="29" t="s">
        <v>61</v>
      </c>
      <c r="E10" s="62">
        <v>0</v>
      </c>
      <c r="F10" s="63" t="s">
        <v>59</v>
      </c>
    </row>
    <row r="11" spans="1:6" ht="19.5" customHeight="1">
      <c r="A11" s="55"/>
      <c r="B11" s="56" t="s">
        <v>62</v>
      </c>
      <c r="C11" s="57"/>
      <c r="D11" s="28" t="s">
        <v>13</v>
      </c>
      <c r="E11" s="58">
        <f>E12+E13+E14+E15</f>
        <v>-2000</v>
      </c>
      <c r="F11" s="59">
        <f>F12+F13+F14+F15</f>
        <v>4144</v>
      </c>
    </row>
    <row r="12" spans="1:6" ht="19.5" customHeight="1">
      <c r="A12" s="60"/>
      <c r="B12" s="61"/>
      <c r="C12" s="61" t="s">
        <v>63</v>
      </c>
      <c r="D12" s="29" t="s">
        <v>64</v>
      </c>
      <c r="E12" s="62">
        <v>0</v>
      </c>
      <c r="F12" s="63" t="s">
        <v>65</v>
      </c>
    </row>
    <row r="13" spans="1:6" ht="19.5" customHeight="1">
      <c r="A13" s="60"/>
      <c r="B13" s="61"/>
      <c r="C13" s="61" t="s">
        <v>66</v>
      </c>
      <c r="D13" s="29" t="s">
        <v>67</v>
      </c>
      <c r="E13" s="62" t="s">
        <v>68</v>
      </c>
      <c r="F13" s="63">
        <v>0</v>
      </c>
    </row>
    <row r="14" spans="1:6" ht="19.5" customHeight="1">
      <c r="A14" s="60"/>
      <c r="B14" s="61"/>
      <c r="C14" s="61" t="s">
        <v>60</v>
      </c>
      <c r="D14" s="29" t="s">
        <v>61</v>
      </c>
      <c r="E14" s="62">
        <v>0</v>
      </c>
      <c r="F14" s="63" t="s">
        <v>69</v>
      </c>
    </row>
    <row r="15" spans="1:6" ht="26.25" customHeight="1">
      <c r="A15" s="60"/>
      <c r="B15" s="61"/>
      <c r="C15" s="61" t="s">
        <v>70</v>
      </c>
      <c r="D15" s="29" t="s">
        <v>71</v>
      </c>
      <c r="E15" s="62">
        <v>0</v>
      </c>
      <c r="F15" s="63" t="s">
        <v>72</v>
      </c>
    </row>
    <row r="16" spans="1:6" ht="19.5" customHeight="1">
      <c r="A16" s="51" t="s">
        <v>10</v>
      </c>
      <c r="B16" s="52"/>
      <c r="C16" s="52"/>
      <c r="D16" s="45" t="s">
        <v>11</v>
      </c>
      <c r="E16" s="53">
        <f>E17+E20</f>
        <v>-70236</v>
      </c>
      <c r="F16" s="54">
        <f>F17+F20</f>
        <v>304</v>
      </c>
    </row>
    <row r="17" spans="1:6" ht="19.5" customHeight="1">
      <c r="A17" s="55"/>
      <c r="B17" s="56" t="s">
        <v>73</v>
      </c>
      <c r="C17" s="57"/>
      <c r="D17" s="28" t="s">
        <v>74</v>
      </c>
      <c r="E17" s="58">
        <f>E18+E19</f>
        <v>0</v>
      </c>
      <c r="F17" s="59">
        <f>F18+F19</f>
        <v>304</v>
      </c>
    </row>
    <row r="18" spans="1:6" ht="19.5" customHeight="1">
      <c r="A18" s="60"/>
      <c r="B18" s="61"/>
      <c r="C18" s="61" t="s">
        <v>75</v>
      </c>
      <c r="D18" s="29" t="s">
        <v>76</v>
      </c>
      <c r="E18" s="62">
        <v>0</v>
      </c>
      <c r="F18" s="63" t="s">
        <v>77</v>
      </c>
    </row>
    <row r="19" spans="1:6" ht="19.5" customHeight="1">
      <c r="A19" s="60"/>
      <c r="B19" s="61"/>
      <c r="C19" s="61" t="s">
        <v>78</v>
      </c>
      <c r="D19" s="29" t="s">
        <v>9</v>
      </c>
      <c r="E19" s="62">
        <v>0</v>
      </c>
      <c r="F19" s="63" t="s">
        <v>79</v>
      </c>
    </row>
    <row r="20" spans="1:6" ht="19.5" customHeight="1">
      <c r="A20" s="55"/>
      <c r="B20" s="56" t="s">
        <v>17</v>
      </c>
      <c r="C20" s="57"/>
      <c r="D20" s="28" t="s">
        <v>18</v>
      </c>
      <c r="E20" s="58" t="str">
        <f>E21</f>
        <v>- 70 236,00</v>
      </c>
      <c r="F20" s="59">
        <f>F21</f>
        <v>0</v>
      </c>
    </row>
    <row r="21" spans="1:6" ht="39.75" customHeight="1">
      <c r="A21" s="60"/>
      <c r="B21" s="61"/>
      <c r="C21" s="61" t="s">
        <v>81</v>
      </c>
      <c r="D21" s="29" t="s">
        <v>82</v>
      </c>
      <c r="E21" s="62" t="s">
        <v>80</v>
      </c>
      <c r="F21" s="63">
        <v>0</v>
      </c>
    </row>
    <row r="22" spans="1:6" ht="28.5" customHeight="1">
      <c r="A22" s="51" t="s">
        <v>83</v>
      </c>
      <c r="B22" s="52"/>
      <c r="C22" s="52"/>
      <c r="D22" s="45" t="s">
        <v>142</v>
      </c>
      <c r="E22" s="53">
        <f>E23</f>
        <v>-1114</v>
      </c>
      <c r="F22" s="54">
        <f>F23</f>
        <v>1114</v>
      </c>
    </row>
    <row r="23" spans="1:6" ht="19.5" customHeight="1">
      <c r="A23" s="55"/>
      <c r="B23" s="56" t="s">
        <v>84</v>
      </c>
      <c r="C23" s="57"/>
      <c r="D23" s="28" t="s">
        <v>85</v>
      </c>
      <c r="E23" s="58">
        <f>E24+E25</f>
        <v>-1114</v>
      </c>
      <c r="F23" s="59">
        <f>F24+F25</f>
        <v>1114</v>
      </c>
    </row>
    <row r="24" spans="1:6" ht="29.25" customHeight="1">
      <c r="A24" s="60"/>
      <c r="B24" s="61"/>
      <c r="C24" s="61" t="s">
        <v>86</v>
      </c>
      <c r="D24" s="29" t="s">
        <v>87</v>
      </c>
      <c r="E24" s="62">
        <v>0</v>
      </c>
      <c r="F24" s="63" t="s">
        <v>88</v>
      </c>
    </row>
    <row r="25" spans="1:6" ht="19.5" customHeight="1">
      <c r="A25" s="60"/>
      <c r="B25" s="61"/>
      <c r="C25" s="61" t="s">
        <v>63</v>
      </c>
      <c r="D25" s="29" t="s">
        <v>64</v>
      </c>
      <c r="E25" s="62" t="s">
        <v>89</v>
      </c>
      <c r="F25" s="63">
        <v>0</v>
      </c>
    </row>
    <row r="26" spans="1:6" ht="19.5" customHeight="1">
      <c r="A26" s="51" t="s">
        <v>90</v>
      </c>
      <c r="B26" s="52"/>
      <c r="C26" s="52"/>
      <c r="D26" s="45" t="s">
        <v>143</v>
      </c>
      <c r="E26" s="53">
        <f>E27+E38+E42+E45</f>
        <v>-100370</v>
      </c>
      <c r="F26" s="54">
        <f>F27+F38+F42+F45</f>
        <v>20000</v>
      </c>
    </row>
    <row r="27" spans="1:6" ht="19.5" customHeight="1">
      <c r="A27" s="55"/>
      <c r="B27" s="56" t="s">
        <v>91</v>
      </c>
      <c r="C27" s="57"/>
      <c r="D27" s="28" t="s">
        <v>92</v>
      </c>
      <c r="E27" s="58">
        <f>E28+E29+E30+E31+E32+E33+E34+E35+E36+E37</f>
        <v>-81520</v>
      </c>
      <c r="F27" s="59">
        <f>F28+F29+F30+F31+F32+F33+F34+F35+F36+F37</f>
        <v>0</v>
      </c>
    </row>
    <row r="28" spans="1:6" ht="19.5" customHeight="1">
      <c r="A28" s="60"/>
      <c r="B28" s="61"/>
      <c r="C28" s="61" t="s">
        <v>63</v>
      </c>
      <c r="D28" s="29" t="s">
        <v>64</v>
      </c>
      <c r="E28" s="62" t="s">
        <v>93</v>
      </c>
      <c r="F28" s="63">
        <v>0</v>
      </c>
    </row>
    <row r="29" spans="1:6" ht="19.5" customHeight="1">
      <c r="A29" s="60"/>
      <c r="B29" s="61"/>
      <c r="C29" s="61" t="s">
        <v>94</v>
      </c>
      <c r="D29" s="29" t="s">
        <v>95</v>
      </c>
      <c r="E29" s="62" t="s">
        <v>96</v>
      </c>
      <c r="F29" s="63">
        <v>0</v>
      </c>
    </row>
    <row r="30" spans="1:6" ht="19.5" customHeight="1">
      <c r="A30" s="60"/>
      <c r="B30" s="61"/>
      <c r="C30" s="61" t="s">
        <v>66</v>
      </c>
      <c r="D30" s="29" t="s">
        <v>67</v>
      </c>
      <c r="E30" s="62" t="s">
        <v>97</v>
      </c>
      <c r="F30" s="63">
        <v>0</v>
      </c>
    </row>
    <row r="31" spans="1:6" ht="19.5" customHeight="1">
      <c r="A31" s="60"/>
      <c r="B31" s="61"/>
      <c r="C31" s="61" t="s">
        <v>98</v>
      </c>
      <c r="D31" s="29" t="s">
        <v>99</v>
      </c>
      <c r="E31" s="62" t="s">
        <v>100</v>
      </c>
      <c r="F31" s="63">
        <v>0</v>
      </c>
    </row>
    <row r="32" spans="1:6" ht="19.5" customHeight="1">
      <c r="A32" s="60"/>
      <c r="B32" s="61"/>
      <c r="C32" s="61" t="s">
        <v>101</v>
      </c>
      <c r="D32" s="29" t="s">
        <v>102</v>
      </c>
      <c r="E32" s="62" t="s">
        <v>103</v>
      </c>
      <c r="F32" s="63">
        <v>0</v>
      </c>
    </row>
    <row r="33" spans="1:6" ht="19.5" customHeight="1">
      <c r="A33" s="60"/>
      <c r="B33" s="61"/>
      <c r="C33" s="61" t="s">
        <v>104</v>
      </c>
      <c r="D33" s="29" t="s">
        <v>105</v>
      </c>
      <c r="E33" s="62" t="s">
        <v>106</v>
      </c>
      <c r="F33" s="63">
        <v>0</v>
      </c>
    </row>
    <row r="34" spans="1:6" ht="19.5" customHeight="1">
      <c r="A34" s="60"/>
      <c r="B34" s="61"/>
      <c r="C34" s="61" t="s">
        <v>107</v>
      </c>
      <c r="D34" s="29" t="s">
        <v>108</v>
      </c>
      <c r="E34" s="62" t="s">
        <v>109</v>
      </c>
      <c r="F34" s="63">
        <v>0</v>
      </c>
    </row>
    <row r="35" spans="1:6" ht="19.5" customHeight="1">
      <c r="A35" s="60"/>
      <c r="B35" s="61"/>
      <c r="C35" s="61" t="s">
        <v>110</v>
      </c>
      <c r="D35" s="29" t="s">
        <v>111</v>
      </c>
      <c r="E35" s="62" t="s">
        <v>112</v>
      </c>
      <c r="F35" s="63">
        <v>0</v>
      </c>
    </row>
    <row r="36" spans="1:6" ht="19.5" customHeight="1">
      <c r="A36" s="60"/>
      <c r="B36" s="61"/>
      <c r="C36" s="61" t="s">
        <v>113</v>
      </c>
      <c r="D36" s="29" t="s">
        <v>114</v>
      </c>
      <c r="E36" s="62" t="s">
        <v>115</v>
      </c>
      <c r="F36" s="63">
        <v>0</v>
      </c>
    </row>
    <row r="37" spans="1:6" ht="26.25" customHeight="1">
      <c r="A37" s="60"/>
      <c r="B37" s="61"/>
      <c r="C37" s="61" t="s">
        <v>116</v>
      </c>
      <c r="D37" s="29" t="s">
        <v>117</v>
      </c>
      <c r="E37" s="62" t="s">
        <v>118</v>
      </c>
      <c r="F37" s="63">
        <v>0</v>
      </c>
    </row>
    <row r="38" spans="1:6" ht="19.5" customHeight="1">
      <c r="A38" s="55"/>
      <c r="B38" s="56" t="s">
        <v>119</v>
      </c>
      <c r="C38" s="57"/>
      <c r="D38" s="28" t="s">
        <v>120</v>
      </c>
      <c r="E38" s="58">
        <f>E39+E40+E41</f>
        <v>-8450</v>
      </c>
      <c r="F38" s="59">
        <f>F39+F40+F41</f>
        <v>0</v>
      </c>
    </row>
    <row r="39" spans="1:6" ht="19.5" customHeight="1">
      <c r="A39" s="60"/>
      <c r="B39" s="61"/>
      <c r="C39" s="61" t="s">
        <v>63</v>
      </c>
      <c r="D39" s="29" t="s">
        <v>64</v>
      </c>
      <c r="E39" s="62" t="s">
        <v>121</v>
      </c>
      <c r="F39" s="63">
        <v>0</v>
      </c>
    </row>
    <row r="40" spans="1:6" ht="19.5" customHeight="1">
      <c r="A40" s="60"/>
      <c r="B40" s="61"/>
      <c r="C40" s="61" t="s">
        <v>94</v>
      </c>
      <c r="D40" s="29" t="s">
        <v>95</v>
      </c>
      <c r="E40" s="62" t="s">
        <v>122</v>
      </c>
      <c r="F40" s="63">
        <v>0</v>
      </c>
    </row>
    <row r="41" spans="1:6" ht="19.5" customHeight="1">
      <c r="A41" s="60"/>
      <c r="B41" s="61"/>
      <c r="C41" s="61" t="s">
        <v>104</v>
      </c>
      <c r="D41" s="29" t="s">
        <v>105</v>
      </c>
      <c r="E41" s="62" t="s">
        <v>115</v>
      </c>
      <c r="F41" s="63">
        <v>0</v>
      </c>
    </row>
    <row r="42" spans="1:6" ht="19.5" customHeight="1">
      <c r="A42" s="55"/>
      <c r="B42" s="56" t="s">
        <v>123</v>
      </c>
      <c r="C42" s="57"/>
      <c r="D42" s="28" t="s">
        <v>124</v>
      </c>
      <c r="E42" s="58">
        <f>E43+E44</f>
        <v>-10400</v>
      </c>
      <c r="F42" s="59">
        <f>F43+F44</f>
        <v>0</v>
      </c>
    </row>
    <row r="43" spans="1:6" ht="19.5" customHeight="1">
      <c r="A43" s="60"/>
      <c r="B43" s="61"/>
      <c r="C43" s="61" t="s">
        <v>63</v>
      </c>
      <c r="D43" s="29" t="s">
        <v>64</v>
      </c>
      <c r="E43" s="62" t="s">
        <v>125</v>
      </c>
      <c r="F43" s="63">
        <v>0</v>
      </c>
    </row>
    <row r="44" spans="1:6" ht="19.5" customHeight="1">
      <c r="A44" s="60"/>
      <c r="B44" s="61"/>
      <c r="C44" s="61" t="s">
        <v>104</v>
      </c>
      <c r="D44" s="29" t="s">
        <v>105</v>
      </c>
      <c r="E44" s="62" t="s">
        <v>126</v>
      </c>
      <c r="F44" s="63">
        <v>0</v>
      </c>
    </row>
    <row r="45" spans="1:6" ht="19.5" customHeight="1">
      <c r="A45" s="55"/>
      <c r="B45" s="56" t="s">
        <v>127</v>
      </c>
      <c r="C45" s="57"/>
      <c r="D45" s="28" t="s">
        <v>13</v>
      </c>
      <c r="E45" s="58">
        <f>E46</f>
        <v>0</v>
      </c>
      <c r="F45" s="59" t="str">
        <f>F46</f>
        <v>20 000,00</v>
      </c>
    </row>
    <row r="46" spans="1:6" ht="19.5" customHeight="1">
      <c r="A46" s="60"/>
      <c r="B46" s="61"/>
      <c r="C46" s="61" t="s">
        <v>63</v>
      </c>
      <c r="D46" s="29" t="s">
        <v>64</v>
      </c>
      <c r="E46" s="62">
        <v>0</v>
      </c>
      <c r="F46" s="63" t="s">
        <v>128</v>
      </c>
    </row>
    <row r="47" spans="1:6" ht="19.5" customHeight="1">
      <c r="A47" s="51" t="s">
        <v>129</v>
      </c>
      <c r="B47" s="52"/>
      <c r="C47" s="52"/>
      <c r="D47" s="46" t="s">
        <v>144</v>
      </c>
      <c r="E47" s="53">
        <f>E48</f>
        <v>0</v>
      </c>
      <c r="F47" s="54" t="str">
        <f>F48</f>
        <v>20 000,00</v>
      </c>
    </row>
    <row r="48" spans="1:6" ht="19.5" customHeight="1">
      <c r="A48" s="55"/>
      <c r="B48" s="56" t="s">
        <v>130</v>
      </c>
      <c r="C48" s="57"/>
      <c r="D48" s="28" t="s">
        <v>13</v>
      </c>
      <c r="E48" s="58">
        <f>E49</f>
        <v>0</v>
      </c>
      <c r="F48" s="59" t="str">
        <f>F49</f>
        <v>20 000,00</v>
      </c>
    </row>
    <row r="49" spans="1:6" ht="19.5" customHeight="1">
      <c r="A49" s="60"/>
      <c r="B49" s="61"/>
      <c r="C49" s="61" t="s">
        <v>104</v>
      </c>
      <c r="D49" s="29" t="s">
        <v>105</v>
      </c>
      <c r="E49" s="62">
        <v>0</v>
      </c>
      <c r="F49" s="63" t="s">
        <v>128</v>
      </c>
    </row>
    <row r="50" spans="1:6" ht="19.5" customHeight="1">
      <c r="A50" s="51" t="s">
        <v>131</v>
      </c>
      <c r="B50" s="52"/>
      <c r="C50" s="52"/>
      <c r="D50" s="64" t="s">
        <v>145</v>
      </c>
      <c r="E50" s="53">
        <f>E51</f>
        <v>-400000</v>
      </c>
      <c r="F50" s="54">
        <f>F51</f>
        <v>400000</v>
      </c>
    </row>
    <row r="51" spans="1:6" ht="19.5" customHeight="1">
      <c r="A51" s="55"/>
      <c r="B51" s="56" t="s">
        <v>132</v>
      </c>
      <c r="C51" s="57"/>
      <c r="D51" s="28" t="s">
        <v>133</v>
      </c>
      <c r="E51" s="58">
        <f>E52+E53</f>
        <v>-400000</v>
      </c>
      <c r="F51" s="59">
        <f>F52+F53</f>
        <v>400000</v>
      </c>
    </row>
    <row r="52" spans="1:6" ht="19.5" customHeight="1">
      <c r="A52" s="60"/>
      <c r="B52" s="61"/>
      <c r="C52" s="61" t="s">
        <v>57</v>
      </c>
      <c r="D52" s="29" t="s">
        <v>58</v>
      </c>
      <c r="E52" s="62">
        <v>0</v>
      </c>
      <c r="F52" s="63" t="s">
        <v>134</v>
      </c>
    </row>
    <row r="53" spans="1:6" ht="36" customHeight="1" thickBot="1">
      <c r="A53" s="65"/>
      <c r="B53" s="66"/>
      <c r="C53" s="66" t="s">
        <v>135</v>
      </c>
      <c r="D53" s="31" t="s">
        <v>136</v>
      </c>
      <c r="E53" s="67" t="s">
        <v>137</v>
      </c>
      <c r="F53" s="68">
        <v>0</v>
      </c>
    </row>
    <row r="54" spans="1:6" ht="19.5" customHeight="1" thickBot="1" thickTop="1">
      <c r="A54" s="267"/>
      <c r="B54" s="267"/>
      <c r="C54" s="267"/>
      <c r="D54" s="267"/>
      <c r="E54" s="267"/>
      <c r="F54" s="267"/>
    </row>
    <row r="55" spans="1:6" ht="19.5" customHeight="1" thickBot="1" thickTop="1">
      <c r="A55" s="47"/>
      <c r="B55" s="278" t="s">
        <v>138</v>
      </c>
      <c r="C55" s="279"/>
      <c r="D55" s="48">
        <f>E55+F55</f>
        <v>-89998</v>
      </c>
      <c r="E55" s="49">
        <f>E50+E47+E26+E22+E16+E8+E5</f>
        <v>-573720</v>
      </c>
      <c r="F55" s="50">
        <f>F50+F47+F26+F22+F16+F8+F5</f>
        <v>483722</v>
      </c>
    </row>
    <row r="56" spans="1:6" ht="19.5" customHeight="1" thickTop="1">
      <c r="A56" s="267"/>
      <c r="B56" s="267"/>
      <c r="C56" s="267"/>
      <c r="D56" s="267"/>
      <c r="E56" s="267"/>
      <c r="F56" s="267"/>
    </row>
    <row r="57" spans="1:6" ht="19.5" customHeight="1">
      <c r="A57" s="267"/>
      <c r="B57" s="267"/>
      <c r="C57" s="267"/>
      <c r="D57" s="267"/>
      <c r="E57" s="267"/>
      <c r="F57" s="267"/>
    </row>
    <row r="58" spans="1:6" ht="19.5" customHeight="1">
      <c r="A58" s="267"/>
      <c r="B58" s="267"/>
      <c r="C58" s="267"/>
      <c r="D58" s="267"/>
      <c r="E58" s="267"/>
      <c r="F58" s="267"/>
    </row>
  </sheetData>
  <mergeCells count="8">
    <mergeCell ref="A58:F58"/>
    <mergeCell ref="A1:F1"/>
    <mergeCell ref="A2:F2"/>
    <mergeCell ref="A3:F3"/>
    <mergeCell ref="B55:C55"/>
    <mergeCell ref="A54:F54"/>
    <mergeCell ref="A56:F56"/>
    <mergeCell ref="A57:F5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C16">
      <selection activeCell="G5" sqref="G5"/>
    </sheetView>
  </sheetViews>
  <sheetFormatPr defaultColWidth="9.33203125" defaultRowHeight="19.5" customHeight="1"/>
  <cols>
    <col min="1" max="1" width="4.33203125" style="69" customWidth="1"/>
    <col min="2" max="2" width="6.83203125" style="69" customWidth="1"/>
    <col min="3" max="3" width="5" style="69" customWidth="1"/>
    <col min="4" max="4" width="77.83203125" style="69" customWidth="1"/>
    <col min="5" max="5" width="15.5" style="69" customWidth="1"/>
    <col min="6" max="6" width="12.83203125" style="69" customWidth="1"/>
    <col min="7" max="7" width="11.66015625" style="69" customWidth="1"/>
    <col min="8" max="8" width="14" style="69" customWidth="1"/>
    <col min="9" max="9" width="13.33203125" style="69" customWidth="1"/>
    <col min="10" max="10" width="15" style="69" customWidth="1"/>
    <col min="11" max="11" width="9.33203125" style="69" customWidth="1"/>
    <col min="12" max="12" width="12.5" style="69" bestFit="1" customWidth="1"/>
    <col min="13" max="16384" width="9.33203125" style="69" customWidth="1"/>
  </cols>
  <sheetData>
    <row r="1" spans="2:4" ht="27.75" customHeight="1">
      <c r="B1" s="282" t="s">
        <v>303</v>
      </c>
      <c r="C1" s="282"/>
      <c r="D1" s="282"/>
    </row>
    <row r="2" spans="1:11" ht="29.25" customHeight="1">
      <c r="A2" s="70"/>
      <c r="F2" s="283" t="s">
        <v>304</v>
      </c>
      <c r="G2" s="283"/>
      <c r="H2" s="283"/>
      <c r="I2" s="283"/>
      <c r="J2" s="283"/>
      <c r="K2" s="71"/>
    </row>
    <row r="3" ht="8.25" customHeight="1">
      <c r="A3" s="70"/>
    </row>
    <row r="4" spans="1:11" ht="24" customHeight="1">
      <c r="A4" s="284" t="s">
        <v>146</v>
      </c>
      <c r="B4" s="284"/>
      <c r="C4" s="284"/>
      <c r="D4" s="284"/>
      <c r="E4" s="284"/>
      <c r="F4" s="284"/>
      <c r="G4" s="284"/>
      <c r="H4" s="284"/>
      <c r="I4" s="284"/>
      <c r="J4" s="284"/>
      <c r="K4" s="72"/>
    </row>
    <row r="5" spans="1:10" ht="20.2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2" ht="33.75" customHeight="1" thickBot="1" thickTop="1">
      <c r="A6" s="74" t="s">
        <v>0</v>
      </c>
      <c r="B6" s="75" t="s">
        <v>1</v>
      </c>
      <c r="C6" s="76" t="s">
        <v>147</v>
      </c>
      <c r="D6" s="77" t="s">
        <v>148</v>
      </c>
      <c r="E6" s="78" t="s">
        <v>149</v>
      </c>
      <c r="F6" s="78" t="s">
        <v>150</v>
      </c>
      <c r="G6" s="78" t="s">
        <v>151</v>
      </c>
      <c r="H6" s="78" t="s">
        <v>152</v>
      </c>
      <c r="I6" s="78" t="s">
        <v>153</v>
      </c>
      <c r="J6" s="79" t="s">
        <v>154</v>
      </c>
      <c r="K6" s="80"/>
      <c r="L6" s="81"/>
    </row>
    <row r="7" spans="1:10" ht="19.5" customHeight="1" thickTop="1">
      <c r="A7" s="82" t="s">
        <v>53</v>
      </c>
      <c r="B7" s="83" t="s">
        <v>55</v>
      </c>
      <c r="C7" s="83" t="s">
        <v>57</v>
      </c>
      <c r="D7" s="84" t="s">
        <v>155</v>
      </c>
      <c r="E7" s="85">
        <v>1611261</v>
      </c>
      <c r="F7" s="85"/>
      <c r="G7" s="85">
        <v>162622</v>
      </c>
      <c r="H7" s="85"/>
      <c r="I7" s="85"/>
      <c r="J7" s="86">
        <f aca="true" t="shared" si="0" ref="J7:J37">SUM(F7:I7)</f>
        <v>162622</v>
      </c>
    </row>
    <row r="8" spans="1:10" ht="19.5" customHeight="1">
      <c r="A8" s="87" t="s">
        <v>53</v>
      </c>
      <c r="B8" s="88" t="s">
        <v>55</v>
      </c>
      <c r="C8" s="89" t="s">
        <v>57</v>
      </c>
      <c r="D8" s="90" t="s">
        <v>156</v>
      </c>
      <c r="E8" s="91">
        <v>6000000</v>
      </c>
      <c r="F8" s="91">
        <v>580000</v>
      </c>
      <c r="G8" s="91"/>
      <c r="H8" s="91">
        <v>720000</v>
      </c>
      <c r="I8" s="91">
        <v>240000</v>
      </c>
      <c r="J8" s="92">
        <f t="shared" si="0"/>
        <v>1540000</v>
      </c>
    </row>
    <row r="9" spans="1:10" ht="28.5" customHeight="1">
      <c r="A9" s="93" t="s">
        <v>53</v>
      </c>
      <c r="B9" s="94" t="s">
        <v>55</v>
      </c>
      <c r="C9" s="94" t="s">
        <v>57</v>
      </c>
      <c r="D9" s="95" t="s">
        <v>157</v>
      </c>
      <c r="E9" s="96">
        <v>7846790</v>
      </c>
      <c r="F9" s="97">
        <f>1300000+760000</f>
        <v>2060000</v>
      </c>
      <c r="G9" s="97"/>
      <c r="H9" s="97"/>
      <c r="I9" s="97"/>
      <c r="J9" s="92">
        <f t="shared" si="0"/>
        <v>2060000</v>
      </c>
    </row>
    <row r="10" spans="1:10" ht="51.75" customHeight="1">
      <c r="A10" s="93" t="s">
        <v>53</v>
      </c>
      <c r="B10" s="94" t="s">
        <v>55</v>
      </c>
      <c r="C10" s="94" t="s">
        <v>57</v>
      </c>
      <c r="D10" s="95" t="s">
        <v>158</v>
      </c>
      <c r="E10" s="96">
        <v>1000000</v>
      </c>
      <c r="F10" s="97">
        <v>50000</v>
      </c>
      <c r="G10" s="97"/>
      <c r="H10" s="97"/>
      <c r="I10" s="97"/>
      <c r="J10" s="92">
        <f t="shared" si="0"/>
        <v>50000</v>
      </c>
    </row>
    <row r="11" spans="1:10" ht="23.25" customHeight="1">
      <c r="A11" s="93" t="s">
        <v>53</v>
      </c>
      <c r="B11" s="94" t="s">
        <v>55</v>
      </c>
      <c r="C11" s="94" t="s">
        <v>57</v>
      </c>
      <c r="D11" s="95" t="s">
        <v>159</v>
      </c>
      <c r="E11" s="96">
        <v>17000</v>
      </c>
      <c r="F11" s="97">
        <v>17000</v>
      </c>
      <c r="G11" s="97"/>
      <c r="H11" s="97"/>
      <c r="I11" s="97"/>
      <c r="J11" s="92">
        <f t="shared" si="0"/>
        <v>17000</v>
      </c>
    </row>
    <row r="12" spans="1:10" ht="23.25" customHeight="1">
      <c r="A12" s="93" t="s">
        <v>53</v>
      </c>
      <c r="B12" s="94" t="s">
        <v>55</v>
      </c>
      <c r="C12" s="94" t="s">
        <v>57</v>
      </c>
      <c r="D12" s="95" t="s">
        <v>160</v>
      </c>
      <c r="E12" s="96">
        <v>100000</v>
      </c>
      <c r="F12" s="97">
        <v>100000</v>
      </c>
      <c r="G12" s="97"/>
      <c r="H12" s="97"/>
      <c r="I12" s="97"/>
      <c r="J12" s="92">
        <f t="shared" si="0"/>
        <v>100000</v>
      </c>
    </row>
    <row r="13" spans="1:10" ht="28.5" customHeight="1">
      <c r="A13" s="93" t="s">
        <v>53</v>
      </c>
      <c r="B13" s="94" t="s">
        <v>55</v>
      </c>
      <c r="C13" s="94" t="s">
        <v>57</v>
      </c>
      <c r="D13" s="95" t="s">
        <v>299</v>
      </c>
      <c r="E13" s="96">
        <v>22000</v>
      </c>
      <c r="F13" s="97">
        <v>22000</v>
      </c>
      <c r="G13" s="97"/>
      <c r="H13" s="97"/>
      <c r="I13" s="97"/>
      <c r="J13" s="92">
        <f t="shared" si="0"/>
        <v>22000</v>
      </c>
    </row>
    <row r="14" spans="1:10" ht="18.75" customHeight="1">
      <c r="A14" s="98" t="s">
        <v>161</v>
      </c>
      <c r="B14" s="89" t="s">
        <v>162</v>
      </c>
      <c r="C14" s="89" t="s">
        <v>57</v>
      </c>
      <c r="D14" s="99" t="s">
        <v>163</v>
      </c>
      <c r="E14" s="91">
        <v>857660</v>
      </c>
      <c r="F14" s="91">
        <v>50000</v>
      </c>
      <c r="G14" s="91"/>
      <c r="H14" s="91"/>
      <c r="I14" s="91">
        <v>168000</v>
      </c>
      <c r="J14" s="92">
        <f t="shared" si="0"/>
        <v>218000</v>
      </c>
    </row>
    <row r="15" spans="1:10" ht="28.5" customHeight="1">
      <c r="A15" s="100" t="s">
        <v>161</v>
      </c>
      <c r="B15" s="101" t="s">
        <v>162</v>
      </c>
      <c r="C15" s="89" t="s">
        <v>57</v>
      </c>
      <c r="D15" s="102" t="s">
        <v>164</v>
      </c>
      <c r="E15" s="103">
        <v>300000</v>
      </c>
      <c r="F15" s="91">
        <v>300000</v>
      </c>
      <c r="G15" s="91"/>
      <c r="H15" s="91"/>
      <c r="I15" s="91"/>
      <c r="J15" s="92">
        <f t="shared" si="0"/>
        <v>300000</v>
      </c>
    </row>
    <row r="16" spans="1:10" ht="27" customHeight="1">
      <c r="A16" s="98" t="s">
        <v>161</v>
      </c>
      <c r="B16" s="89" t="s">
        <v>162</v>
      </c>
      <c r="C16" s="89" t="s">
        <v>57</v>
      </c>
      <c r="D16" s="104" t="s">
        <v>165</v>
      </c>
      <c r="E16" s="91">
        <v>500204</v>
      </c>
      <c r="F16" s="91">
        <v>250204</v>
      </c>
      <c r="G16" s="91"/>
      <c r="H16" s="91"/>
      <c r="I16" s="91">
        <v>250000</v>
      </c>
      <c r="J16" s="92">
        <f t="shared" si="0"/>
        <v>500204</v>
      </c>
    </row>
    <row r="17" spans="1:10" ht="18" customHeight="1">
      <c r="A17" s="93" t="s">
        <v>4</v>
      </c>
      <c r="B17" s="94" t="s">
        <v>6</v>
      </c>
      <c r="C17" s="94" t="s">
        <v>166</v>
      </c>
      <c r="D17" s="105" t="s">
        <v>167</v>
      </c>
      <c r="E17" s="97">
        <v>53200</v>
      </c>
      <c r="F17" s="97"/>
      <c r="G17" s="97">
        <v>9120</v>
      </c>
      <c r="H17" s="97"/>
      <c r="I17" s="97"/>
      <c r="J17" s="106">
        <f t="shared" si="0"/>
        <v>9120</v>
      </c>
    </row>
    <row r="18" spans="1:10" ht="15.75" customHeight="1">
      <c r="A18" s="98" t="s">
        <v>4</v>
      </c>
      <c r="B18" s="89" t="s">
        <v>62</v>
      </c>
      <c r="C18" s="89" t="s">
        <v>57</v>
      </c>
      <c r="D18" s="99" t="s">
        <v>168</v>
      </c>
      <c r="E18" s="91">
        <v>185000</v>
      </c>
      <c r="F18" s="91">
        <v>185000</v>
      </c>
      <c r="G18" s="91"/>
      <c r="H18" s="91"/>
      <c r="I18" s="91"/>
      <c r="J18" s="92">
        <f t="shared" si="0"/>
        <v>185000</v>
      </c>
    </row>
    <row r="19" spans="1:10" ht="43.5" customHeight="1">
      <c r="A19" s="98" t="s">
        <v>4</v>
      </c>
      <c r="B19" s="89" t="s">
        <v>62</v>
      </c>
      <c r="C19" s="89" t="s">
        <v>57</v>
      </c>
      <c r="D19" s="99" t="s">
        <v>169</v>
      </c>
      <c r="E19" s="91">
        <v>1000000</v>
      </c>
      <c r="F19" s="91">
        <v>350000</v>
      </c>
      <c r="G19" s="91"/>
      <c r="H19" s="91"/>
      <c r="I19" s="91">
        <v>150000</v>
      </c>
      <c r="J19" s="92">
        <f t="shared" si="0"/>
        <v>500000</v>
      </c>
    </row>
    <row r="20" spans="1:10" ht="30.75" customHeight="1">
      <c r="A20" s="98" t="s">
        <v>10</v>
      </c>
      <c r="B20" s="89" t="s">
        <v>73</v>
      </c>
      <c r="C20" s="89" t="s">
        <v>166</v>
      </c>
      <c r="D20" s="99" t="s">
        <v>170</v>
      </c>
      <c r="E20" s="91">
        <v>20000</v>
      </c>
      <c r="F20" s="91">
        <v>15000</v>
      </c>
      <c r="G20" s="91"/>
      <c r="H20" s="91"/>
      <c r="I20" s="91"/>
      <c r="J20" s="92">
        <v>15000</v>
      </c>
    </row>
    <row r="21" spans="1:10" ht="21.75" customHeight="1">
      <c r="A21" s="98" t="s">
        <v>83</v>
      </c>
      <c r="B21" s="89" t="s">
        <v>84</v>
      </c>
      <c r="C21" s="89" t="s">
        <v>57</v>
      </c>
      <c r="D21" s="105" t="s">
        <v>171</v>
      </c>
      <c r="E21" s="96">
        <v>4325</v>
      </c>
      <c r="F21" s="96">
        <v>4325</v>
      </c>
      <c r="G21" s="91"/>
      <c r="H21" s="91"/>
      <c r="I21" s="91"/>
      <c r="J21" s="92">
        <f>SUM(F21:I21)</f>
        <v>4325</v>
      </c>
    </row>
    <row r="22" spans="1:10" ht="27.75" customHeight="1">
      <c r="A22" s="98" t="s">
        <v>129</v>
      </c>
      <c r="B22" s="89" t="s">
        <v>172</v>
      </c>
      <c r="C22" s="89" t="s">
        <v>166</v>
      </c>
      <c r="D22" s="99" t="s">
        <v>173</v>
      </c>
      <c r="E22" s="91">
        <v>19704</v>
      </c>
      <c r="F22" s="91">
        <v>19704</v>
      </c>
      <c r="G22" s="91"/>
      <c r="H22" s="91"/>
      <c r="I22" s="91"/>
      <c r="J22" s="92">
        <f t="shared" si="0"/>
        <v>19704</v>
      </c>
    </row>
    <row r="23" spans="1:10" ht="15" customHeight="1">
      <c r="A23" s="98" t="s">
        <v>129</v>
      </c>
      <c r="B23" s="89" t="s">
        <v>130</v>
      </c>
      <c r="C23" s="89" t="s">
        <v>135</v>
      </c>
      <c r="D23" s="99" t="s">
        <v>174</v>
      </c>
      <c r="E23" s="107">
        <v>50000</v>
      </c>
      <c r="F23" s="91">
        <v>50000</v>
      </c>
      <c r="G23" s="91"/>
      <c r="H23" s="91"/>
      <c r="I23" s="91"/>
      <c r="J23" s="92">
        <f t="shared" si="0"/>
        <v>50000</v>
      </c>
    </row>
    <row r="24" spans="1:10" ht="19.5" customHeight="1">
      <c r="A24" s="98" t="s">
        <v>131</v>
      </c>
      <c r="B24" s="89" t="s">
        <v>132</v>
      </c>
      <c r="C24" s="89" t="s">
        <v>57</v>
      </c>
      <c r="D24" s="99" t="s">
        <v>175</v>
      </c>
      <c r="E24" s="107">
        <v>7000</v>
      </c>
      <c r="F24" s="107">
        <v>7000</v>
      </c>
      <c r="G24" s="91"/>
      <c r="H24" s="91"/>
      <c r="I24" s="91"/>
      <c r="J24" s="92">
        <f t="shared" si="0"/>
        <v>7000</v>
      </c>
    </row>
    <row r="25" spans="1:10" ht="21.75" customHeight="1">
      <c r="A25" s="98" t="s">
        <v>131</v>
      </c>
      <c r="B25" s="89" t="s">
        <v>132</v>
      </c>
      <c r="C25" s="89" t="s">
        <v>57</v>
      </c>
      <c r="D25" s="99" t="s">
        <v>176</v>
      </c>
      <c r="E25" s="107">
        <v>8000</v>
      </c>
      <c r="F25" s="107">
        <v>8000</v>
      </c>
      <c r="G25" s="91"/>
      <c r="H25" s="91"/>
      <c r="I25" s="91"/>
      <c r="J25" s="92">
        <f t="shared" si="0"/>
        <v>8000</v>
      </c>
    </row>
    <row r="26" spans="1:10" ht="18.75" customHeight="1">
      <c r="A26" s="98" t="s">
        <v>131</v>
      </c>
      <c r="B26" s="89" t="s">
        <v>132</v>
      </c>
      <c r="C26" s="89" t="s">
        <v>57</v>
      </c>
      <c r="D26" s="99" t="s">
        <v>177</v>
      </c>
      <c r="E26" s="107">
        <v>7631</v>
      </c>
      <c r="F26" s="107">
        <v>7631</v>
      </c>
      <c r="G26" s="91"/>
      <c r="H26" s="91"/>
      <c r="I26" s="91"/>
      <c r="J26" s="92">
        <f t="shared" si="0"/>
        <v>7631</v>
      </c>
    </row>
    <row r="27" spans="1:10" ht="19.5" customHeight="1">
      <c r="A27" s="98" t="s">
        <v>131</v>
      </c>
      <c r="B27" s="89" t="s">
        <v>132</v>
      </c>
      <c r="C27" s="89" t="s">
        <v>57</v>
      </c>
      <c r="D27" s="105" t="s">
        <v>178</v>
      </c>
      <c r="E27" s="96">
        <v>14019</v>
      </c>
      <c r="F27" s="96">
        <v>14019</v>
      </c>
      <c r="G27" s="91"/>
      <c r="H27" s="91"/>
      <c r="I27" s="91"/>
      <c r="J27" s="92">
        <f t="shared" si="0"/>
        <v>14019</v>
      </c>
    </row>
    <row r="28" spans="1:10" ht="27" customHeight="1">
      <c r="A28" s="100" t="s">
        <v>131</v>
      </c>
      <c r="B28" s="101" t="s">
        <v>132</v>
      </c>
      <c r="C28" s="101" t="s">
        <v>166</v>
      </c>
      <c r="D28" s="108" t="s">
        <v>179</v>
      </c>
      <c r="E28" s="103">
        <v>4349</v>
      </c>
      <c r="F28" s="103">
        <v>4349</v>
      </c>
      <c r="G28" s="109"/>
      <c r="H28" s="109"/>
      <c r="I28" s="109"/>
      <c r="J28" s="110">
        <f t="shared" si="0"/>
        <v>4349</v>
      </c>
    </row>
    <row r="29" spans="1:10" ht="28.5" customHeight="1">
      <c r="A29" s="98" t="s">
        <v>131</v>
      </c>
      <c r="B29" s="89" t="s">
        <v>132</v>
      </c>
      <c r="C29" s="89" t="s">
        <v>57</v>
      </c>
      <c r="D29" s="99" t="s">
        <v>180</v>
      </c>
      <c r="E29" s="91">
        <v>400000</v>
      </c>
      <c r="F29" s="91">
        <v>400000</v>
      </c>
      <c r="G29" s="91"/>
      <c r="H29" s="91"/>
      <c r="I29" s="91"/>
      <c r="J29" s="92">
        <f t="shared" si="0"/>
        <v>400000</v>
      </c>
    </row>
    <row r="30" spans="1:10" ht="24.75" customHeight="1">
      <c r="A30" s="98" t="s">
        <v>181</v>
      </c>
      <c r="B30" s="89" t="s">
        <v>182</v>
      </c>
      <c r="C30" s="89" t="s">
        <v>57</v>
      </c>
      <c r="D30" s="99" t="s">
        <v>183</v>
      </c>
      <c r="E30" s="91">
        <v>11626</v>
      </c>
      <c r="F30" s="91">
        <v>11626</v>
      </c>
      <c r="G30" s="91"/>
      <c r="H30" s="91"/>
      <c r="I30" s="91"/>
      <c r="J30" s="92">
        <f t="shared" si="0"/>
        <v>11626</v>
      </c>
    </row>
    <row r="31" spans="1:10" ht="21.75" customHeight="1">
      <c r="A31" s="100" t="s">
        <v>181</v>
      </c>
      <c r="B31" s="101" t="s">
        <v>182</v>
      </c>
      <c r="C31" s="101" t="s">
        <v>57</v>
      </c>
      <c r="D31" s="108" t="s">
        <v>184</v>
      </c>
      <c r="E31" s="109">
        <v>14669</v>
      </c>
      <c r="F31" s="109">
        <v>14669</v>
      </c>
      <c r="G31" s="109"/>
      <c r="H31" s="109"/>
      <c r="I31" s="109"/>
      <c r="J31" s="110">
        <f t="shared" si="0"/>
        <v>14669</v>
      </c>
    </row>
    <row r="32" spans="1:10" ht="19.5" customHeight="1">
      <c r="A32" s="98" t="s">
        <v>181</v>
      </c>
      <c r="B32" s="89" t="s">
        <v>182</v>
      </c>
      <c r="C32" s="89" t="s">
        <v>57</v>
      </c>
      <c r="D32" s="99" t="s">
        <v>185</v>
      </c>
      <c r="E32" s="91">
        <v>8718</v>
      </c>
      <c r="F32" s="91">
        <v>8718</v>
      </c>
      <c r="G32" s="91"/>
      <c r="H32" s="91"/>
      <c r="I32" s="91"/>
      <c r="J32" s="92">
        <f>SUM(F32:I32)</f>
        <v>8718</v>
      </c>
    </row>
    <row r="33" spans="1:10" ht="30.75" customHeight="1">
      <c r="A33" s="111" t="s">
        <v>181</v>
      </c>
      <c r="B33" s="112" t="s">
        <v>182</v>
      </c>
      <c r="C33" s="112" t="s">
        <v>57</v>
      </c>
      <c r="D33" s="113" t="s">
        <v>300</v>
      </c>
      <c r="E33" s="114">
        <v>4000</v>
      </c>
      <c r="F33" s="114">
        <v>4000</v>
      </c>
      <c r="G33" s="114"/>
      <c r="H33" s="114"/>
      <c r="I33" s="114"/>
      <c r="J33" s="115">
        <f t="shared" si="0"/>
        <v>4000</v>
      </c>
    </row>
    <row r="34" spans="1:10" ht="27" customHeight="1">
      <c r="A34" s="98" t="s">
        <v>181</v>
      </c>
      <c r="B34" s="89" t="s">
        <v>182</v>
      </c>
      <c r="C34" s="89" t="s">
        <v>57</v>
      </c>
      <c r="D34" s="99" t="s">
        <v>186</v>
      </c>
      <c r="E34" s="91">
        <v>5000</v>
      </c>
      <c r="F34" s="91">
        <v>5000</v>
      </c>
      <c r="G34" s="91"/>
      <c r="H34" s="91"/>
      <c r="I34" s="91"/>
      <c r="J34" s="92">
        <f t="shared" si="0"/>
        <v>5000</v>
      </c>
    </row>
    <row r="35" spans="1:10" ht="31.5" customHeight="1">
      <c r="A35" s="98" t="s">
        <v>181</v>
      </c>
      <c r="B35" s="89" t="s">
        <v>182</v>
      </c>
      <c r="C35" s="89" t="s">
        <v>57</v>
      </c>
      <c r="D35" s="99" t="s">
        <v>187</v>
      </c>
      <c r="E35" s="91">
        <v>1350000</v>
      </c>
      <c r="F35" s="91">
        <v>684000</v>
      </c>
      <c r="G35" s="91"/>
      <c r="H35" s="91"/>
      <c r="I35" s="91">
        <v>666000</v>
      </c>
      <c r="J35" s="92">
        <f t="shared" si="0"/>
        <v>1350000</v>
      </c>
    </row>
    <row r="36" spans="1:10" ht="26.25" customHeight="1" thickBot="1">
      <c r="A36" s="98" t="s">
        <v>181</v>
      </c>
      <c r="B36" s="89" t="s">
        <v>182</v>
      </c>
      <c r="C36" s="89" t="s">
        <v>166</v>
      </c>
      <c r="D36" s="99" t="s">
        <v>188</v>
      </c>
      <c r="E36" s="91">
        <v>6100</v>
      </c>
      <c r="F36" s="91">
        <v>6100</v>
      </c>
      <c r="G36" s="91"/>
      <c r="H36" s="91"/>
      <c r="I36" s="91"/>
      <c r="J36" s="92">
        <f>SUM(F36:I36)</f>
        <v>6100</v>
      </c>
    </row>
    <row r="37" spans="1:10" ht="19.5" customHeight="1" thickBot="1" thickTop="1">
      <c r="A37" s="285" t="s">
        <v>189</v>
      </c>
      <c r="B37" s="286"/>
      <c r="C37" s="286"/>
      <c r="D37" s="286"/>
      <c r="E37" s="116" t="s">
        <v>190</v>
      </c>
      <c r="F37" s="117">
        <f>SUM(F7:F36)</f>
        <v>5228345</v>
      </c>
      <c r="G37" s="117">
        <f>SUM(G7:G36)</f>
        <v>171742</v>
      </c>
      <c r="H37" s="117">
        <f>SUM(H7:H36)</f>
        <v>720000</v>
      </c>
      <c r="I37" s="117">
        <f>SUM(I7:I36)</f>
        <v>1474000</v>
      </c>
      <c r="J37" s="118">
        <f t="shared" si="0"/>
        <v>7594087</v>
      </c>
    </row>
    <row r="38" spans="1:10" ht="19.5" customHeight="1" thickTop="1">
      <c r="A38" s="119"/>
      <c r="B38" s="119"/>
      <c r="C38" s="119"/>
      <c r="D38" s="120"/>
      <c r="E38" s="121"/>
      <c r="F38" s="122"/>
      <c r="G38" s="121"/>
      <c r="H38" s="121"/>
      <c r="I38" s="121"/>
      <c r="J38" s="121"/>
    </row>
    <row r="39" spans="1:10" ht="19.5" customHeight="1">
      <c r="A39" s="119"/>
      <c r="B39" s="119"/>
      <c r="C39" s="280"/>
      <c r="D39" s="280"/>
      <c r="E39" s="121"/>
      <c r="F39" s="121"/>
      <c r="G39" s="121"/>
      <c r="H39" s="121"/>
      <c r="I39" s="121"/>
      <c r="J39" s="121"/>
    </row>
    <row r="40" spans="1:10" ht="19.5" customHeight="1">
      <c r="A40" s="119"/>
      <c r="B40" s="119"/>
      <c r="C40" s="281"/>
      <c r="D40" s="281"/>
      <c r="E40" s="121"/>
      <c r="F40" s="121"/>
      <c r="G40" s="121"/>
      <c r="H40" s="121"/>
      <c r="I40" s="121"/>
      <c r="J40" s="121"/>
    </row>
    <row r="41" spans="1:10" ht="19.5" customHeight="1">
      <c r="A41" s="119"/>
      <c r="B41" s="119"/>
      <c r="C41" s="119"/>
      <c r="D41" s="120"/>
      <c r="E41" s="121"/>
      <c r="F41" s="121"/>
      <c r="G41" s="121"/>
      <c r="H41" s="121"/>
      <c r="I41" s="121"/>
      <c r="J41" s="121"/>
    </row>
    <row r="42" spans="1:10" ht="19.5" customHeight="1">
      <c r="A42" s="119"/>
      <c r="B42" s="119"/>
      <c r="C42" s="119"/>
      <c r="D42" s="120"/>
      <c r="E42" s="121"/>
      <c r="F42" s="121"/>
      <c r="G42" s="121"/>
      <c r="H42" s="121"/>
      <c r="I42" s="121"/>
      <c r="J42" s="121"/>
    </row>
    <row r="43" spans="1:12" ht="19.5" customHeight="1">
      <c r="A43" s="119"/>
      <c r="B43" s="119"/>
      <c r="C43" s="119"/>
      <c r="D43" s="120"/>
      <c r="E43" s="121"/>
      <c r="F43" s="121"/>
      <c r="G43" s="121"/>
      <c r="H43" s="121"/>
      <c r="I43" s="121"/>
      <c r="J43" s="121"/>
      <c r="L43" s="123"/>
    </row>
    <row r="44" spans="1:10" ht="19.5" customHeight="1">
      <c r="A44" s="119"/>
      <c r="B44" s="119"/>
      <c r="C44" s="119"/>
      <c r="D44" s="120"/>
      <c r="E44" s="121"/>
      <c r="F44" s="121"/>
      <c r="G44" s="121"/>
      <c r="H44" s="121"/>
      <c r="I44" s="121"/>
      <c r="J44" s="121"/>
    </row>
    <row r="45" spans="1:10" ht="19.5" customHeight="1">
      <c r="A45" s="119"/>
      <c r="B45" s="119"/>
      <c r="C45" s="119"/>
      <c r="D45" s="120"/>
      <c r="E45" s="121"/>
      <c r="F45" s="121"/>
      <c r="G45" s="121"/>
      <c r="H45" s="121"/>
      <c r="I45" s="121"/>
      <c r="J45" s="121"/>
    </row>
    <row r="46" spans="1:10" ht="19.5" customHeight="1">
      <c r="A46" s="119"/>
      <c r="B46" s="119"/>
      <c r="C46" s="119"/>
      <c r="D46" s="120"/>
      <c r="E46" s="121"/>
      <c r="F46" s="121"/>
      <c r="G46" s="121"/>
      <c r="H46" s="121"/>
      <c r="I46" s="121"/>
      <c r="J46" s="121"/>
    </row>
    <row r="47" spans="1:10" ht="19.5" customHeight="1">
      <c r="A47" s="124"/>
      <c r="B47" s="124"/>
      <c r="C47" s="124"/>
      <c r="D47" s="120"/>
      <c r="E47" s="125"/>
      <c r="F47" s="125"/>
      <c r="G47" s="125"/>
      <c r="H47" s="125"/>
      <c r="I47" s="125"/>
      <c r="J47" s="125"/>
    </row>
    <row r="48" spans="1:10" ht="19.5" customHeight="1">
      <c r="A48" s="124"/>
      <c r="B48" s="124"/>
      <c r="C48" s="124"/>
      <c r="D48" s="120"/>
      <c r="E48" s="125"/>
      <c r="F48" s="125"/>
      <c r="G48" s="125"/>
      <c r="H48" s="125"/>
      <c r="I48" s="125"/>
      <c r="J48" s="125"/>
    </row>
    <row r="49" spans="1:10" ht="19.5" customHeight="1">
      <c r="A49" s="124"/>
      <c r="B49" s="124"/>
      <c r="C49" s="124"/>
      <c r="D49" s="120"/>
      <c r="E49" s="125"/>
      <c r="F49" s="125"/>
      <c r="G49" s="125"/>
      <c r="H49" s="125"/>
      <c r="I49" s="125"/>
      <c r="J49" s="125"/>
    </row>
    <row r="50" spans="1:10" ht="19.5" customHeight="1">
      <c r="A50" s="124"/>
      <c r="B50" s="124"/>
      <c r="C50" s="124"/>
      <c r="D50" s="120"/>
      <c r="E50" s="124"/>
      <c r="F50" s="124"/>
      <c r="G50" s="124"/>
      <c r="H50" s="124"/>
      <c r="I50" s="124"/>
      <c r="J50" s="124"/>
    </row>
    <row r="51" ht="19.5" customHeight="1">
      <c r="D51" s="126"/>
    </row>
    <row r="52" ht="19.5" customHeight="1">
      <c r="D52" s="126"/>
    </row>
    <row r="53" ht="19.5" customHeight="1">
      <c r="D53" s="126"/>
    </row>
    <row r="54" ht="19.5" customHeight="1">
      <c r="D54" s="126"/>
    </row>
    <row r="55" ht="19.5" customHeight="1">
      <c r="D55" s="126"/>
    </row>
  </sheetData>
  <mergeCells count="6">
    <mergeCell ref="C39:D39"/>
    <mergeCell ref="C40:D40"/>
    <mergeCell ref="B1:D1"/>
    <mergeCell ref="F2:J2"/>
    <mergeCell ref="A4:J4"/>
    <mergeCell ref="A37:D3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22">
      <selection activeCell="D8" sqref="D8"/>
    </sheetView>
  </sheetViews>
  <sheetFormatPr defaultColWidth="9.33203125" defaultRowHeight="12.75"/>
  <cols>
    <col min="1" max="1" width="7.33203125" style="129" customWidth="1"/>
    <col min="2" max="4" width="9.33203125" style="129" customWidth="1"/>
    <col min="5" max="5" width="18.66015625" style="129" customWidth="1"/>
    <col min="6" max="7" width="9.33203125" style="129" customWidth="1"/>
    <col min="8" max="8" width="11.33203125" style="129" customWidth="1"/>
    <col min="9" max="16384" width="9.33203125" style="129" customWidth="1"/>
  </cols>
  <sheetData>
    <row r="1" spans="1:2" ht="12.75">
      <c r="A1" s="127" t="s">
        <v>305</v>
      </c>
      <c r="B1" s="128"/>
    </row>
    <row r="2" spans="1:2" ht="12.75">
      <c r="A2" s="130" t="s">
        <v>306</v>
      </c>
      <c r="B2" s="131"/>
    </row>
    <row r="4" spans="1:8" ht="12.75">
      <c r="A4" s="132"/>
      <c r="E4" s="295" t="s">
        <v>191</v>
      </c>
      <c r="F4" s="295"/>
      <c r="G4" s="295"/>
      <c r="H4" s="295"/>
    </row>
    <row r="5" spans="1:8" ht="12.75">
      <c r="A5" s="132"/>
      <c r="E5" s="295" t="s">
        <v>192</v>
      </c>
      <c r="F5" s="295"/>
      <c r="G5" s="295"/>
      <c r="H5" s="295"/>
    </row>
    <row r="6" spans="1:8" ht="12.75">
      <c r="A6" s="132"/>
      <c r="E6" s="295" t="s">
        <v>193</v>
      </c>
      <c r="F6" s="295"/>
      <c r="G6" s="295"/>
      <c r="H6" s="295"/>
    </row>
    <row r="7" ht="12.75">
      <c r="A7" s="133"/>
    </row>
    <row r="8" ht="21" customHeight="1">
      <c r="A8" s="133"/>
    </row>
    <row r="9" spans="1:9" ht="53.25" customHeight="1">
      <c r="A9" s="296" t="s">
        <v>209</v>
      </c>
      <c r="B9" s="296"/>
      <c r="C9" s="296"/>
      <c r="D9" s="296"/>
      <c r="E9" s="296"/>
      <c r="F9" s="296"/>
      <c r="G9" s="296"/>
      <c r="H9" s="296"/>
      <c r="I9" s="296"/>
    </row>
    <row r="10" spans="1:9" ht="27" customHeight="1" thickBot="1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54.75" customHeight="1" thickBot="1" thickTop="1">
      <c r="A11" s="135" t="s">
        <v>194</v>
      </c>
      <c r="B11" s="266" t="s">
        <v>195</v>
      </c>
      <c r="C11" s="266"/>
      <c r="D11" s="266"/>
      <c r="E11" s="266"/>
      <c r="F11" s="266" t="s">
        <v>196</v>
      </c>
      <c r="G11" s="266"/>
      <c r="H11" s="266"/>
      <c r="I11" s="261"/>
    </row>
    <row r="12" spans="1:9" ht="36" customHeight="1" thickTop="1">
      <c r="A12" s="136" t="s">
        <v>197</v>
      </c>
      <c r="B12" s="292" t="s">
        <v>198</v>
      </c>
      <c r="C12" s="292"/>
      <c r="D12" s="292"/>
      <c r="E12" s="292"/>
      <c r="F12" s="293">
        <v>34000</v>
      </c>
      <c r="G12" s="293"/>
      <c r="H12" s="293"/>
      <c r="I12" s="294"/>
    </row>
    <row r="13" spans="1:9" ht="30" customHeight="1">
      <c r="A13" s="137" t="s">
        <v>199</v>
      </c>
      <c r="B13" s="263" t="s">
        <v>200</v>
      </c>
      <c r="C13" s="263"/>
      <c r="D13" s="263"/>
      <c r="E13" s="263"/>
      <c r="F13" s="264">
        <v>5000</v>
      </c>
      <c r="G13" s="264"/>
      <c r="H13" s="264"/>
      <c r="I13" s="265"/>
    </row>
    <row r="14" spans="1:9" ht="28.5" customHeight="1">
      <c r="A14" s="137" t="s">
        <v>201</v>
      </c>
      <c r="B14" s="263" t="s">
        <v>202</v>
      </c>
      <c r="C14" s="263"/>
      <c r="D14" s="263"/>
      <c r="E14" s="263"/>
      <c r="F14" s="264">
        <v>524</v>
      </c>
      <c r="G14" s="264"/>
      <c r="H14" s="264"/>
      <c r="I14" s="265"/>
    </row>
    <row r="15" spans="1:9" ht="33" customHeight="1">
      <c r="A15" s="137" t="s">
        <v>203</v>
      </c>
      <c r="B15" s="263" t="s">
        <v>204</v>
      </c>
      <c r="C15" s="263"/>
      <c r="D15" s="263"/>
      <c r="E15" s="263"/>
      <c r="F15" s="264">
        <v>6256</v>
      </c>
      <c r="G15" s="264"/>
      <c r="H15" s="264"/>
      <c r="I15" s="265"/>
    </row>
    <row r="16" spans="1:9" ht="30" customHeight="1">
      <c r="A16" s="137" t="s">
        <v>205</v>
      </c>
      <c r="B16" s="263" t="s">
        <v>206</v>
      </c>
      <c r="C16" s="263"/>
      <c r="D16" s="263"/>
      <c r="E16" s="263"/>
      <c r="F16" s="264">
        <v>1229</v>
      </c>
      <c r="G16" s="264"/>
      <c r="H16" s="264"/>
      <c r="I16" s="265"/>
    </row>
    <row r="17" spans="1:9" ht="26.25" customHeight="1" thickBot="1">
      <c r="A17" s="138" t="s">
        <v>207</v>
      </c>
      <c r="B17" s="290" t="s">
        <v>208</v>
      </c>
      <c r="C17" s="290"/>
      <c r="D17" s="290"/>
      <c r="E17" s="290"/>
      <c r="F17" s="291">
        <v>2991</v>
      </c>
      <c r="G17" s="291"/>
      <c r="H17" s="291"/>
      <c r="I17" s="262"/>
    </row>
    <row r="18" spans="1:9" ht="39.75" customHeight="1" thickBot="1" thickTop="1">
      <c r="A18" s="287" t="s">
        <v>189</v>
      </c>
      <c r="B18" s="288"/>
      <c r="C18" s="288"/>
      <c r="D18" s="288"/>
      <c r="E18" s="288"/>
      <c r="F18" s="288">
        <f>SUM(F12:I17)</f>
        <v>50000</v>
      </c>
      <c r="G18" s="288"/>
      <c r="H18" s="288"/>
      <c r="I18" s="289"/>
    </row>
    <row r="19" ht="13.5" thickTop="1"/>
  </sheetData>
  <mergeCells count="20">
    <mergeCell ref="E4:H4"/>
    <mergeCell ref="E5:H5"/>
    <mergeCell ref="E6:H6"/>
    <mergeCell ref="A9:I9"/>
    <mergeCell ref="B11:E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A18:E18"/>
    <mergeCell ref="F18:I18"/>
    <mergeCell ref="B17:E17"/>
    <mergeCell ref="F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B5" sqref="B5:C5"/>
    </sheetView>
  </sheetViews>
  <sheetFormatPr defaultColWidth="9.33203125" defaultRowHeight="12.75"/>
  <cols>
    <col min="1" max="1" width="10.33203125" style="129" customWidth="1"/>
    <col min="2" max="2" width="75" style="129" customWidth="1"/>
    <col min="3" max="3" width="21.5" style="129" customWidth="1"/>
    <col min="4" max="4" width="50" style="129" customWidth="1"/>
    <col min="5" max="6" width="14.33203125" style="129" customWidth="1"/>
    <col min="7" max="16384" width="9.33203125" style="129" customWidth="1"/>
  </cols>
  <sheetData>
    <row r="1" ht="6.75" customHeight="1"/>
    <row r="2" spans="1:2" ht="20.25" customHeight="1">
      <c r="A2" s="127" t="s">
        <v>307</v>
      </c>
      <c r="B2" s="128"/>
    </row>
    <row r="3" spans="1:2" ht="15" customHeight="1">
      <c r="A3" s="130" t="s">
        <v>308</v>
      </c>
      <c r="B3" s="131"/>
    </row>
    <row r="4" spans="2:6" ht="16.5" customHeight="1">
      <c r="B4" s="311" t="s">
        <v>210</v>
      </c>
      <c r="C4" s="311"/>
      <c r="D4" s="140"/>
      <c r="E4" s="140"/>
      <c r="F4" s="140"/>
    </row>
    <row r="5" spans="2:5" ht="12.75">
      <c r="B5" s="312" t="s">
        <v>193</v>
      </c>
      <c r="C5" s="312"/>
      <c r="E5" s="141"/>
    </row>
    <row r="6" ht="12.75">
      <c r="D6" s="142"/>
    </row>
    <row r="7" spans="1:5" ht="18">
      <c r="A7" s="313" t="s">
        <v>211</v>
      </c>
      <c r="B7" s="313"/>
      <c r="C7" s="313"/>
      <c r="D7" s="143"/>
      <c r="E7" s="143"/>
    </row>
    <row r="8" spans="1:5" ht="33.75" customHeight="1">
      <c r="A8" s="314" t="s">
        <v>212</v>
      </c>
      <c r="B8" s="314"/>
      <c r="C8" s="314"/>
      <c r="D8" s="144"/>
      <c r="E8" s="144"/>
    </row>
    <row r="9" spans="1:5" ht="12.75" customHeight="1" thickBot="1">
      <c r="A9" s="145"/>
      <c r="B9" s="145"/>
      <c r="C9" s="145"/>
      <c r="D9" s="144"/>
      <c r="E9" s="144"/>
    </row>
    <row r="10" spans="1:3" ht="19.5" customHeight="1" thickBot="1" thickTop="1">
      <c r="A10" s="306" t="s">
        <v>213</v>
      </c>
      <c r="B10" s="307"/>
      <c r="C10" s="308"/>
    </row>
    <row r="11" spans="1:3" ht="19.5" customHeight="1" thickTop="1">
      <c r="A11" s="309" t="s">
        <v>214</v>
      </c>
      <c r="B11" s="310"/>
      <c r="C11" s="155">
        <v>1674.11</v>
      </c>
    </row>
    <row r="12" spans="1:3" ht="19.5" customHeight="1">
      <c r="A12" s="146" t="s">
        <v>215</v>
      </c>
      <c r="B12" s="147" t="s">
        <v>216</v>
      </c>
      <c r="C12" s="156">
        <v>19811.2</v>
      </c>
    </row>
    <row r="13" spans="1:3" ht="19.5" customHeight="1">
      <c r="A13" s="300" t="s">
        <v>217</v>
      </c>
      <c r="B13" s="301"/>
      <c r="C13" s="157">
        <v>13077.22</v>
      </c>
    </row>
    <row r="14" spans="1:3" ht="19.5" customHeight="1" thickBot="1">
      <c r="A14" s="304" t="s">
        <v>189</v>
      </c>
      <c r="B14" s="305"/>
      <c r="C14" s="158">
        <f>SUM(C11:C13)</f>
        <v>34562.53</v>
      </c>
    </row>
    <row r="15" spans="1:3" ht="14.25" customHeight="1" thickBot="1" thickTop="1">
      <c r="A15" s="148"/>
      <c r="B15" s="149"/>
      <c r="C15" s="150"/>
    </row>
    <row r="16" spans="1:3" ht="19.5" customHeight="1" thickBot="1" thickTop="1">
      <c r="A16" s="297" t="s">
        <v>218</v>
      </c>
      <c r="B16" s="298"/>
      <c r="C16" s="299"/>
    </row>
    <row r="17" spans="1:3" ht="19.5" customHeight="1" thickTop="1">
      <c r="A17" s="151" t="s">
        <v>219</v>
      </c>
      <c r="B17" s="152" t="s">
        <v>220</v>
      </c>
      <c r="C17" s="159">
        <v>287.54</v>
      </c>
    </row>
    <row r="18" spans="1:3" ht="19.5" customHeight="1">
      <c r="A18" s="146" t="s">
        <v>221</v>
      </c>
      <c r="B18" s="153" t="s">
        <v>222</v>
      </c>
      <c r="C18" s="160">
        <v>51351.02</v>
      </c>
    </row>
    <row r="19" spans="1:3" ht="19.5" customHeight="1">
      <c r="A19" s="146" t="s">
        <v>223</v>
      </c>
      <c r="B19" s="153" t="s">
        <v>224</v>
      </c>
      <c r="C19" s="160">
        <v>1641.93</v>
      </c>
    </row>
    <row r="20" spans="1:3" ht="19.5" customHeight="1">
      <c r="A20" s="146" t="s">
        <v>225</v>
      </c>
      <c r="B20" s="153" t="s">
        <v>226</v>
      </c>
      <c r="C20" s="160">
        <v>4676.42</v>
      </c>
    </row>
    <row r="21" spans="1:3" ht="19.5" customHeight="1">
      <c r="A21" s="146" t="s">
        <v>227</v>
      </c>
      <c r="B21" s="153" t="s">
        <v>228</v>
      </c>
      <c r="C21" s="160">
        <v>496.44</v>
      </c>
    </row>
    <row r="22" spans="1:3" ht="19.5" customHeight="1">
      <c r="A22" s="146" t="s">
        <v>229</v>
      </c>
      <c r="B22" s="154" t="s">
        <v>230</v>
      </c>
      <c r="C22" s="160">
        <v>17749.55</v>
      </c>
    </row>
    <row r="23" spans="1:3" ht="19.5" customHeight="1">
      <c r="A23" s="146" t="s">
        <v>231</v>
      </c>
      <c r="B23" s="154" t="s">
        <v>232</v>
      </c>
      <c r="C23" s="160">
        <v>6067.62</v>
      </c>
    </row>
    <row r="24" spans="1:3" ht="19.5" customHeight="1">
      <c r="A24" s="146" t="s">
        <v>233</v>
      </c>
      <c r="B24" s="153" t="s">
        <v>67</v>
      </c>
      <c r="C24" s="160">
        <v>3500.36</v>
      </c>
    </row>
    <row r="25" spans="1:3" ht="19.5" customHeight="1">
      <c r="A25" s="146" t="s">
        <v>234</v>
      </c>
      <c r="B25" s="154" t="s">
        <v>235</v>
      </c>
      <c r="C25" s="160">
        <v>1493.44</v>
      </c>
    </row>
    <row r="26" spans="1:3" ht="19.5" customHeight="1">
      <c r="A26" s="146" t="s">
        <v>236</v>
      </c>
      <c r="B26" s="154" t="s">
        <v>237</v>
      </c>
      <c r="C26" s="160">
        <v>119.1</v>
      </c>
    </row>
    <row r="27" spans="1:3" ht="19.5" customHeight="1">
      <c r="A27" s="146" t="s">
        <v>238</v>
      </c>
      <c r="B27" s="153" t="s">
        <v>114</v>
      </c>
      <c r="C27" s="160">
        <v>359.5</v>
      </c>
    </row>
    <row r="28" spans="1:3" ht="19.5" customHeight="1">
      <c r="A28" s="146" t="s">
        <v>239</v>
      </c>
      <c r="B28" s="153" t="s">
        <v>240</v>
      </c>
      <c r="C28" s="160">
        <v>8893</v>
      </c>
    </row>
    <row r="29" spans="1:3" ht="22.5" customHeight="1">
      <c r="A29" s="146" t="s">
        <v>241</v>
      </c>
      <c r="B29" s="153" t="s">
        <v>242</v>
      </c>
      <c r="C29" s="160">
        <v>304.61</v>
      </c>
    </row>
    <row r="30" spans="1:3" ht="22.5" customHeight="1">
      <c r="A30" s="146" t="s">
        <v>243</v>
      </c>
      <c r="B30" s="153" t="s">
        <v>244</v>
      </c>
      <c r="C30" s="160">
        <v>25.75</v>
      </c>
    </row>
    <row r="31" spans="1:3" ht="19.5" customHeight="1">
      <c r="A31" s="146" t="s">
        <v>245</v>
      </c>
      <c r="B31" s="153" t="s">
        <v>246</v>
      </c>
      <c r="C31" s="160">
        <v>58.22</v>
      </c>
    </row>
    <row r="32" spans="1:3" ht="19.5" customHeight="1">
      <c r="A32" s="300" t="s">
        <v>247</v>
      </c>
      <c r="B32" s="301"/>
      <c r="C32" s="161">
        <v>2539.03</v>
      </c>
    </row>
    <row r="33" spans="1:3" ht="19.5" customHeight="1">
      <c r="A33" s="302" t="s">
        <v>248</v>
      </c>
      <c r="B33" s="303"/>
      <c r="C33" s="162">
        <v>-65001</v>
      </c>
    </row>
    <row r="34" spans="1:3" ht="19.5" customHeight="1" thickBot="1">
      <c r="A34" s="304" t="s">
        <v>189</v>
      </c>
      <c r="B34" s="305"/>
      <c r="C34" s="163">
        <f>SUM(C17:C33)</f>
        <v>34562.53</v>
      </c>
    </row>
    <row r="35" ht="13.5" thickTop="1"/>
  </sheetData>
  <mergeCells count="12">
    <mergeCell ref="B4:C4"/>
    <mergeCell ref="B5:C5"/>
    <mergeCell ref="A7:C7"/>
    <mergeCell ref="A8:C8"/>
    <mergeCell ref="A10:C10"/>
    <mergeCell ref="A11:B11"/>
    <mergeCell ref="A13:B13"/>
    <mergeCell ref="A14:B14"/>
    <mergeCell ref="A16:C16"/>
    <mergeCell ref="A32:B32"/>
    <mergeCell ref="A33:B33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A1">
      <selection activeCell="D4" sqref="D4"/>
    </sheetView>
  </sheetViews>
  <sheetFormatPr defaultColWidth="9.33203125" defaultRowHeight="12.75"/>
  <cols>
    <col min="1" max="1" width="13.16015625" style="129" customWidth="1"/>
    <col min="2" max="2" width="68.33203125" style="129" customWidth="1"/>
    <col min="3" max="3" width="16" style="129" customWidth="1"/>
    <col min="4" max="4" width="16.33203125" style="129" customWidth="1"/>
    <col min="5" max="5" width="15.5" style="129" customWidth="1"/>
    <col min="6" max="6" width="12.66015625" style="129" customWidth="1"/>
    <col min="7" max="7" width="16" style="129" customWidth="1"/>
    <col min="8" max="8" width="16.66015625" style="129" customWidth="1"/>
    <col min="9" max="16384" width="9.33203125" style="129" customWidth="1"/>
  </cols>
  <sheetData>
    <row r="1" spans="1:8" ht="12.75" customHeight="1">
      <c r="A1" s="282" t="s">
        <v>309</v>
      </c>
      <c r="B1" s="282"/>
      <c r="C1" s="164"/>
      <c r="D1" s="141"/>
      <c r="E1" s="165" t="s">
        <v>249</v>
      </c>
      <c r="F1" s="165"/>
      <c r="G1" s="166"/>
      <c r="H1" s="165"/>
    </row>
    <row r="2" spans="1:8" ht="12.75">
      <c r="A2" s="282"/>
      <c r="B2" s="282"/>
      <c r="C2" s="141"/>
      <c r="D2" s="141"/>
      <c r="E2" s="165" t="s">
        <v>250</v>
      </c>
      <c r="F2" s="165"/>
      <c r="G2" s="166"/>
      <c r="H2" s="165"/>
    </row>
    <row r="3" spans="2:8" ht="18.75" customHeight="1">
      <c r="B3" s="141"/>
      <c r="C3" s="141"/>
      <c r="D3" s="141"/>
      <c r="E3" s="165" t="s">
        <v>251</v>
      </c>
      <c r="F3" s="165"/>
      <c r="G3" s="166"/>
      <c r="H3" s="165"/>
    </row>
    <row r="4" ht="12.75" customHeight="1"/>
    <row r="5" spans="1:8" ht="24" customHeight="1">
      <c r="A5" s="331" t="s">
        <v>252</v>
      </c>
      <c r="B5" s="331"/>
      <c r="C5" s="331"/>
      <c r="D5" s="331"/>
      <c r="E5" s="331"/>
      <c r="F5" s="331"/>
      <c r="G5" s="331"/>
      <c r="H5" s="331"/>
    </row>
    <row r="6" ht="13.5" thickBot="1"/>
    <row r="7" spans="1:8" ht="24.75" customHeight="1" thickTop="1">
      <c r="A7" s="332" t="s">
        <v>253</v>
      </c>
      <c r="B7" s="334" t="s">
        <v>254</v>
      </c>
      <c r="C7" s="334" t="s">
        <v>255</v>
      </c>
      <c r="D7" s="334" t="s">
        <v>256</v>
      </c>
      <c r="E7" s="334"/>
      <c r="F7" s="334"/>
      <c r="G7" s="334"/>
      <c r="H7" s="336"/>
    </row>
    <row r="8" spans="1:8" ht="27" customHeight="1" thickBot="1">
      <c r="A8" s="333"/>
      <c r="B8" s="335"/>
      <c r="C8" s="335"/>
      <c r="D8" s="167" t="s">
        <v>257</v>
      </c>
      <c r="E8" s="167" t="s">
        <v>258</v>
      </c>
      <c r="F8" s="167" t="s">
        <v>259</v>
      </c>
      <c r="G8" s="167" t="s">
        <v>260</v>
      </c>
      <c r="H8" s="168" t="s">
        <v>52</v>
      </c>
    </row>
    <row r="9" spans="1:8" ht="21.75" customHeight="1" thickBot="1" thickTop="1">
      <c r="A9" s="322" t="s">
        <v>261</v>
      </c>
      <c r="B9" s="323"/>
      <c r="C9" s="323"/>
      <c r="D9" s="323"/>
      <c r="E9" s="323"/>
      <c r="F9" s="323"/>
      <c r="G9" s="323"/>
      <c r="H9" s="324"/>
    </row>
    <row r="10" spans="1:8" ht="19.5" customHeight="1" thickTop="1">
      <c r="A10" s="325">
        <v>2010</v>
      </c>
      <c r="B10" s="169" t="s">
        <v>156</v>
      </c>
      <c r="C10" s="170">
        <v>6000000</v>
      </c>
      <c r="D10" s="170">
        <v>580000</v>
      </c>
      <c r="E10" s="170"/>
      <c r="F10" s="170">
        <v>0</v>
      </c>
      <c r="G10" s="170">
        <v>960000</v>
      </c>
      <c r="H10" s="171">
        <f aca="true" t="shared" si="0" ref="H10:H15">SUM(D10:G10)</f>
        <v>1540000</v>
      </c>
    </row>
    <row r="11" spans="1:8" ht="19.5" customHeight="1">
      <c r="A11" s="326"/>
      <c r="B11" s="172" t="s">
        <v>157</v>
      </c>
      <c r="C11" s="173">
        <v>7846790</v>
      </c>
      <c r="D11" s="173">
        <v>2060000</v>
      </c>
      <c r="E11" s="173"/>
      <c r="F11" s="173">
        <v>0</v>
      </c>
      <c r="G11" s="173"/>
      <c r="H11" s="174">
        <f t="shared" si="0"/>
        <v>2060000</v>
      </c>
    </row>
    <row r="12" spans="1:8" ht="19.5" customHeight="1">
      <c r="A12" s="326"/>
      <c r="B12" s="175" t="s">
        <v>159</v>
      </c>
      <c r="C12" s="173">
        <v>17000</v>
      </c>
      <c r="D12" s="173">
        <v>17000</v>
      </c>
      <c r="E12" s="173"/>
      <c r="F12" s="173"/>
      <c r="G12" s="173"/>
      <c r="H12" s="174">
        <f t="shared" si="0"/>
        <v>17000</v>
      </c>
    </row>
    <row r="13" spans="1:8" ht="23.25" customHeight="1">
      <c r="A13" s="326"/>
      <c r="B13" s="176" t="s">
        <v>299</v>
      </c>
      <c r="C13" s="173">
        <v>22000</v>
      </c>
      <c r="D13" s="173">
        <v>22000</v>
      </c>
      <c r="E13" s="173"/>
      <c r="F13" s="173"/>
      <c r="G13" s="173"/>
      <c r="H13" s="174">
        <f t="shared" si="0"/>
        <v>22000</v>
      </c>
    </row>
    <row r="14" spans="1:8" ht="19.5" customHeight="1">
      <c r="A14" s="326"/>
      <c r="B14" s="176" t="s">
        <v>160</v>
      </c>
      <c r="C14" s="173">
        <v>100000</v>
      </c>
      <c r="D14" s="173">
        <v>100000</v>
      </c>
      <c r="E14" s="173"/>
      <c r="F14" s="173"/>
      <c r="G14" s="173"/>
      <c r="H14" s="174">
        <f t="shared" si="0"/>
        <v>100000</v>
      </c>
    </row>
    <row r="15" spans="1:8" ht="54.75" customHeight="1" thickBot="1">
      <c r="A15" s="327"/>
      <c r="B15" s="177" t="s">
        <v>158</v>
      </c>
      <c r="C15" s="178">
        <v>1000000</v>
      </c>
      <c r="D15" s="178">
        <v>50000</v>
      </c>
      <c r="E15" s="178"/>
      <c r="F15" s="178">
        <v>0</v>
      </c>
      <c r="G15" s="178"/>
      <c r="H15" s="179">
        <f t="shared" si="0"/>
        <v>50000</v>
      </c>
    </row>
    <row r="16" spans="1:8" ht="18" customHeight="1" thickBot="1" thickTop="1">
      <c r="A16" s="180" t="s">
        <v>189</v>
      </c>
      <c r="B16" s="181" t="s">
        <v>262</v>
      </c>
      <c r="C16" s="182" t="s">
        <v>262</v>
      </c>
      <c r="D16" s="182">
        <f>SUM(D10:D15)</f>
        <v>2829000</v>
      </c>
      <c r="E16" s="182">
        <f>SUM(E11:E15)</f>
        <v>0</v>
      </c>
      <c r="F16" s="182">
        <f>SUM(F11:F15)</f>
        <v>0</v>
      </c>
      <c r="G16" s="182">
        <f>SUM(G10:G15)</f>
        <v>960000</v>
      </c>
      <c r="H16" s="183">
        <f>SUM(H10:H15)</f>
        <v>3789000</v>
      </c>
    </row>
    <row r="17" spans="1:8" ht="18" customHeight="1" thickTop="1">
      <c r="A17" s="328">
        <v>2011</v>
      </c>
      <c r="B17" s="169" t="s">
        <v>156</v>
      </c>
      <c r="C17" s="170">
        <v>6000000</v>
      </c>
      <c r="D17" s="184">
        <v>884000</v>
      </c>
      <c r="E17" s="184">
        <v>442000</v>
      </c>
      <c r="F17" s="184"/>
      <c r="G17" s="184">
        <f>1326000-E17</f>
        <v>884000</v>
      </c>
      <c r="H17" s="174">
        <f>SUM(D17:G17)</f>
        <v>2210000</v>
      </c>
    </row>
    <row r="18" spans="1:8" ht="18" customHeight="1">
      <c r="A18" s="329"/>
      <c r="B18" s="185" t="s">
        <v>263</v>
      </c>
      <c r="C18" s="173">
        <v>1000000</v>
      </c>
      <c r="D18" s="186">
        <v>280000</v>
      </c>
      <c r="E18" s="186">
        <v>140000</v>
      </c>
      <c r="F18" s="186"/>
      <c r="G18" s="186">
        <v>280000</v>
      </c>
      <c r="H18" s="174">
        <f>SUM(D18:G18)</f>
        <v>700000</v>
      </c>
    </row>
    <row r="19" spans="1:8" ht="53.25" customHeight="1">
      <c r="A19" s="329"/>
      <c r="B19" s="175" t="s">
        <v>158</v>
      </c>
      <c r="C19" s="187">
        <v>1000000</v>
      </c>
      <c r="D19" s="188">
        <v>100000</v>
      </c>
      <c r="E19" s="188"/>
      <c r="F19" s="188"/>
      <c r="G19" s="188"/>
      <c r="H19" s="174">
        <f>SUM(D19:G19)</f>
        <v>100000</v>
      </c>
    </row>
    <row r="20" spans="1:8" ht="15.75" customHeight="1">
      <c r="A20" s="329"/>
      <c r="B20" s="189" t="s">
        <v>264</v>
      </c>
      <c r="C20" s="190">
        <v>7500000</v>
      </c>
      <c r="D20" s="191">
        <v>800000</v>
      </c>
      <c r="E20" s="191">
        <v>240000</v>
      </c>
      <c r="F20" s="191"/>
      <c r="G20" s="191">
        <f>1200000-E20</f>
        <v>960000</v>
      </c>
      <c r="H20" s="174">
        <f>SUM(D20:G20)</f>
        <v>2000000</v>
      </c>
    </row>
    <row r="21" spans="1:8" ht="15.75" customHeight="1" thickBot="1">
      <c r="A21" s="330"/>
      <c r="B21" s="192" t="s">
        <v>265</v>
      </c>
      <c r="C21" s="178">
        <v>3000000</v>
      </c>
      <c r="D21" s="193">
        <v>24000</v>
      </c>
      <c r="E21" s="193">
        <v>36000</v>
      </c>
      <c r="F21" s="193"/>
      <c r="G21" s="193"/>
      <c r="H21" s="174">
        <f>SUM(D21:G21)</f>
        <v>60000</v>
      </c>
    </row>
    <row r="22" spans="1:8" ht="15.75" customHeight="1" thickBot="1" thickTop="1">
      <c r="A22" s="180" t="s">
        <v>189</v>
      </c>
      <c r="B22" s="77" t="s">
        <v>262</v>
      </c>
      <c r="C22" s="194" t="s">
        <v>262</v>
      </c>
      <c r="D22" s="194">
        <f>SUM(D17:D21)</f>
        <v>2088000</v>
      </c>
      <c r="E22" s="194">
        <f>SUM(E17:E21)</f>
        <v>858000</v>
      </c>
      <c r="F22" s="194">
        <f>SUM(F17:F21)</f>
        <v>0</v>
      </c>
      <c r="G22" s="194">
        <f>SUM(G17:G21)</f>
        <v>2124000</v>
      </c>
      <c r="H22" s="195">
        <f>SUM(H17:H21)</f>
        <v>5070000</v>
      </c>
    </row>
    <row r="23" spans="1:8" ht="15.75" customHeight="1" thickTop="1">
      <c r="A23" s="328">
        <v>2012</v>
      </c>
      <c r="B23" s="169" t="s">
        <v>156</v>
      </c>
      <c r="C23" s="170">
        <v>6000000</v>
      </c>
      <c r="D23" s="184">
        <v>884000</v>
      </c>
      <c r="E23" s="184">
        <v>442000</v>
      </c>
      <c r="F23" s="184"/>
      <c r="G23" s="184">
        <f>1326000-E23</f>
        <v>884000</v>
      </c>
      <c r="H23" s="174">
        <f>SUM(D23:G23)</f>
        <v>2210000</v>
      </c>
    </row>
    <row r="24" spans="1:8" ht="15.75" customHeight="1">
      <c r="A24" s="329"/>
      <c r="B24" s="189" t="s">
        <v>264</v>
      </c>
      <c r="C24" s="190">
        <v>7500000</v>
      </c>
      <c r="D24" s="191">
        <v>880000</v>
      </c>
      <c r="E24" s="191">
        <v>440000</v>
      </c>
      <c r="F24" s="191"/>
      <c r="G24" s="191">
        <f>1320000-E24</f>
        <v>880000</v>
      </c>
      <c r="H24" s="174">
        <f>SUM(D24:G24)</f>
        <v>2200000</v>
      </c>
    </row>
    <row r="25" spans="1:8" ht="33" customHeight="1">
      <c r="A25" s="329"/>
      <c r="B25" s="175" t="s">
        <v>266</v>
      </c>
      <c r="C25" s="187">
        <v>4000000</v>
      </c>
      <c r="D25" s="186">
        <v>376000</v>
      </c>
      <c r="E25" s="186">
        <v>112800</v>
      </c>
      <c r="F25" s="186"/>
      <c r="G25" s="186">
        <f>564000-E25</f>
        <v>451200</v>
      </c>
      <c r="H25" s="174">
        <f>SUM(D25:G25)</f>
        <v>940000</v>
      </c>
    </row>
    <row r="26" spans="1:8" ht="15.75" customHeight="1">
      <c r="A26" s="329"/>
      <c r="B26" s="175" t="s">
        <v>265</v>
      </c>
      <c r="C26" s="187">
        <v>3000000</v>
      </c>
      <c r="D26" s="186">
        <v>24000</v>
      </c>
      <c r="E26" s="186">
        <v>36000</v>
      </c>
      <c r="F26" s="186"/>
      <c r="G26" s="186"/>
      <c r="H26" s="174">
        <f>SUM(D26:G26)</f>
        <v>60000</v>
      </c>
    </row>
    <row r="27" spans="1:8" ht="55.5" customHeight="1" thickBot="1">
      <c r="A27" s="329"/>
      <c r="B27" s="175" t="s">
        <v>158</v>
      </c>
      <c r="C27" s="187">
        <v>1000000</v>
      </c>
      <c r="D27" s="196">
        <v>350000</v>
      </c>
      <c r="E27" s="196"/>
      <c r="F27" s="196"/>
      <c r="G27" s="196">
        <v>500000</v>
      </c>
      <c r="H27" s="174">
        <f>SUM(D27:G27)</f>
        <v>850000</v>
      </c>
    </row>
    <row r="28" spans="1:8" ht="15.75" customHeight="1" thickBot="1" thickTop="1">
      <c r="A28" s="180" t="s">
        <v>189</v>
      </c>
      <c r="B28" s="77" t="s">
        <v>262</v>
      </c>
      <c r="C28" s="194" t="s">
        <v>262</v>
      </c>
      <c r="D28" s="194">
        <f>SUM(D23:D27)</f>
        <v>2514000</v>
      </c>
      <c r="E28" s="194">
        <f>SUM(E23:E27)</f>
        <v>1030800</v>
      </c>
      <c r="F28" s="194">
        <f>SUM(F23:F27)</f>
        <v>0</v>
      </c>
      <c r="G28" s="194">
        <f>SUM(G23:G27)</f>
        <v>2715200</v>
      </c>
      <c r="H28" s="195">
        <f>SUM(H23:H27)</f>
        <v>6260000</v>
      </c>
    </row>
    <row r="29" spans="1:8" ht="24" customHeight="1" thickBot="1" thickTop="1">
      <c r="A29" s="197"/>
      <c r="B29" s="197"/>
      <c r="C29" s="198"/>
      <c r="D29" s="198"/>
      <c r="E29" s="198"/>
      <c r="F29" s="198"/>
      <c r="G29" s="198"/>
      <c r="H29" s="198"/>
    </row>
    <row r="30" spans="1:8" ht="18" customHeight="1" thickBot="1" thickTop="1">
      <c r="A30" s="315" t="s">
        <v>267</v>
      </c>
      <c r="B30" s="316"/>
      <c r="C30" s="316"/>
      <c r="D30" s="316"/>
      <c r="E30" s="316"/>
      <c r="F30" s="316"/>
      <c r="G30" s="316"/>
      <c r="H30" s="317"/>
    </row>
    <row r="31" spans="1:8" ht="20.25" customHeight="1" thickTop="1">
      <c r="A31" s="321">
        <v>2010</v>
      </c>
      <c r="B31" s="199" t="s">
        <v>268</v>
      </c>
      <c r="C31" s="200">
        <v>857660</v>
      </c>
      <c r="D31" s="200">
        <v>50000</v>
      </c>
      <c r="E31" s="200">
        <v>168000</v>
      </c>
      <c r="F31" s="200"/>
      <c r="G31" s="200">
        <v>0</v>
      </c>
      <c r="H31" s="201">
        <f>SUM(D31:G31)</f>
        <v>218000</v>
      </c>
    </row>
    <row r="32" spans="1:8" ht="16.5" customHeight="1" thickBot="1">
      <c r="A32" s="319"/>
      <c r="B32" s="203" t="s">
        <v>269</v>
      </c>
      <c r="C32" s="204">
        <v>500204</v>
      </c>
      <c r="D32" s="204">
        <v>250204</v>
      </c>
      <c r="E32" s="204">
        <v>250000</v>
      </c>
      <c r="F32" s="204"/>
      <c r="G32" s="204"/>
      <c r="H32" s="205">
        <f>SUM(D32:G32)</f>
        <v>500204</v>
      </c>
    </row>
    <row r="33" spans="1:8" ht="16.5" customHeight="1" thickBot="1" thickTop="1">
      <c r="A33" s="180" t="s">
        <v>189</v>
      </c>
      <c r="B33" s="206" t="s">
        <v>262</v>
      </c>
      <c r="C33" s="194" t="s">
        <v>262</v>
      </c>
      <c r="D33" s="194">
        <f>SUM(D30:D32)</f>
        <v>300204</v>
      </c>
      <c r="E33" s="194">
        <f>SUM(E30:E32)</f>
        <v>418000</v>
      </c>
      <c r="F33" s="194">
        <f>SUM(F30:F32)</f>
        <v>0</v>
      </c>
      <c r="G33" s="194">
        <f>SUM(G30:G32)</f>
        <v>0</v>
      </c>
      <c r="H33" s="195">
        <f>SUM(H30:H32)</f>
        <v>718204</v>
      </c>
    </row>
    <row r="34" spans="1:8" ht="18.75" customHeight="1" thickBot="1" thickTop="1">
      <c r="A34" s="207">
        <v>2011</v>
      </c>
      <c r="B34" s="208" t="s">
        <v>270</v>
      </c>
      <c r="C34" s="184">
        <v>800000</v>
      </c>
      <c r="D34" s="184">
        <v>520000</v>
      </c>
      <c r="E34" s="184">
        <v>120000</v>
      </c>
      <c r="F34" s="184"/>
      <c r="G34" s="184"/>
      <c r="H34" s="201">
        <f>SUM(D34:G34)</f>
        <v>640000</v>
      </c>
    </row>
    <row r="35" spans="1:8" ht="17.25" customHeight="1" thickBot="1" thickTop="1">
      <c r="A35" s="180" t="s">
        <v>189</v>
      </c>
      <c r="B35" s="206" t="s">
        <v>262</v>
      </c>
      <c r="C35" s="194" t="s">
        <v>262</v>
      </c>
      <c r="D35" s="194">
        <f>SUM(D34:D34)</f>
        <v>520000</v>
      </c>
      <c r="E35" s="194">
        <f>SUM(E34:E34)</f>
        <v>120000</v>
      </c>
      <c r="F35" s="194">
        <f>SUM(F34:F34)</f>
        <v>0</v>
      </c>
      <c r="G35" s="194">
        <f>SUM(G34:G34)</f>
        <v>0</v>
      </c>
      <c r="H35" s="195">
        <f>SUM(H34:H34)</f>
        <v>640000</v>
      </c>
    </row>
    <row r="36" spans="1:8" ht="17.25" customHeight="1" thickBot="1" thickTop="1">
      <c r="A36" s="197"/>
      <c r="B36" s="209"/>
      <c r="C36" s="198"/>
      <c r="D36" s="198"/>
      <c r="E36" s="198"/>
      <c r="F36" s="198"/>
      <c r="G36" s="198"/>
      <c r="H36" s="198"/>
    </row>
    <row r="37" spans="1:8" ht="18.75" customHeight="1" thickBot="1" thickTop="1">
      <c r="A37" s="315" t="s">
        <v>271</v>
      </c>
      <c r="B37" s="316"/>
      <c r="C37" s="316"/>
      <c r="D37" s="316"/>
      <c r="E37" s="316"/>
      <c r="F37" s="316"/>
      <c r="G37" s="316"/>
      <c r="H37" s="317"/>
    </row>
    <row r="38" spans="1:8" ht="27" customHeight="1" thickTop="1">
      <c r="A38" s="318">
        <v>2010</v>
      </c>
      <c r="B38" s="210" t="s">
        <v>276</v>
      </c>
      <c r="C38" s="184">
        <v>400000</v>
      </c>
      <c r="D38" s="184">
        <v>400000</v>
      </c>
      <c r="E38" s="211"/>
      <c r="F38" s="211"/>
      <c r="G38" s="211"/>
      <c r="H38" s="212">
        <f>SUM(D38:G38)</f>
        <v>400000</v>
      </c>
    </row>
    <row r="39" spans="1:8" ht="42.75" customHeight="1" thickBot="1">
      <c r="A39" s="320"/>
      <c r="B39" s="214" t="s">
        <v>272</v>
      </c>
      <c r="C39" s="215">
        <v>1000000</v>
      </c>
      <c r="D39" s="215">
        <v>350000</v>
      </c>
      <c r="E39" s="215">
        <v>150000</v>
      </c>
      <c r="F39" s="215"/>
      <c r="G39" s="215"/>
      <c r="H39" s="216">
        <f>SUM(D39:G39)</f>
        <v>500000</v>
      </c>
    </row>
    <row r="40" spans="1:8" ht="18" customHeight="1" thickBot="1" thickTop="1">
      <c r="A40" s="180" t="s">
        <v>189</v>
      </c>
      <c r="B40" s="206" t="s">
        <v>262</v>
      </c>
      <c r="C40" s="194" t="s">
        <v>262</v>
      </c>
      <c r="D40" s="194">
        <f>SUM(D37:D39)</f>
        <v>750000</v>
      </c>
      <c r="E40" s="194">
        <f>SUM(E37:E39)</f>
        <v>150000</v>
      </c>
      <c r="F40" s="194">
        <f>SUM(F37:F39)</f>
        <v>0</v>
      </c>
      <c r="G40" s="194">
        <f>SUM(G37:G39)</f>
        <v>0</v>
      </c>
      <c r="H40" s="195">
        <f>SUM(H38:H39)</f>
        <v>900000</v>
      </c>
    </row>
    <row r="41" spans="1:8" ht="47.25" customHeight="1" thickBot="1" thickTop="1">
      <c r="A41" s="213">
        <v>2011</v>
      </c>
      <c r="B41" s="214" t="s">
        <v>272</v>
      </c>
      <c r="C41" s="215">
        <v>1000000</v>
      </c>
      <c r="D41" s="215">
        <v>350000</v>
      </c>
      <c r="E41" s="215">
        <v>150000</v>
      </c>
      <c r="F41" s="215"/>
      <c r="G41" s="215"/>
      <c r="H41" s="216">
        <f>SUM(D41:G41)</f>
        <v>500000</v>
      </c>
    </row>
    <row r="42" spans="1:8" ht="24.75" customHeight="1" thickBot="1" thickTop="1">
      <c r="A42" s="180" t="s">
        <v>189</v>
      </c>
      <c r="B42" s="206" t="s">
        <v>262</v>
      </c>
      <c r="C42" s="194" t="s">
        <v>262</v>
      </c>
      <c r="D42" s="194">
        <f>SUM(D41:D41)</f>
        <v>350000</v>
      </c>
      <c r="E42" s="194">
        <f>SUM(E41:E41)</f>
        <v>150000</v>
      </c>
      <c r="F42" s="194">
        <f>SUM(F41:F41)</f>
        <v>0</v>
      </c>
      <c r="G42" s="194">
        <f>SUM(G41:G41)</f>
        <v>0</v>
      </c>
      <c r="H42" s="195">
        <f>SUM(H41:H41)</f>
        <v>500000</v>
      </c>
    </row>
    <row r="43" spans="1:8" ht="43.5" customHeight="1" thickBot="1" thickTop="1">
      <c r="A43" s="207">
        <v>2012</v>
      </c>
      <c r="B43" s="214" t="s">
        <v>272</v>
      </c>
      <c r="C43" s="215">
        <v>1000000</v>
      </c>
      <c r="D43" s="215">
        <v>300000</v>
      </c>
      <c r="E43" s="215"/>
      <c r="F43" s="215"/>
      <c r="G43" s="215"/>
      <c r="H43" s="216">
        <f>SUM(D43:G43)</f>
        <v>300000</v>
      </c>
    </row>
    <row r="44" spans="1:8" ht="24" customHeight="1" thickBot="1" thickTop="1">
      <c r="A44" s="180" t="s">
        <v>189</v>
      </c>
      <c r="B44" s="206" t="s">
        <v>262</v>
      </c>
      <c r="C44" s="194" t="s">
        <v>262</v>
      </c>
      <c r="D44" s="194">
        <f>SUM(D43:D43)</f>
        <v>300000</v>
      </c>
      <c r="E44" s="194">
        <f>SUM(E43:E43)</f>
        <v>0</v>
      </c>
      <c r="F44" s="194">
        <f>SUM(F43:F43)</f>
        <v>0</v>
      </c>
      <c r="G44" s="194">
        <f>SUM(G43:G43)</f>
        <v>0</v>
      </c>
      <c r="H44" s="195">
        <f>SUM(H43:H43)</f>
        <v>300000</v>
      </c>
    </row>
    <row r="45" spans="1:8" ht="16.5" customHeight="1" thickBot="1" thickTop="1">
      <c r="A45" s="197"/>
      <c r="B45" s="209"/>
      <c r="C45" s="198"/>
      <c r="D45" s="198"/>
      <c r="E45" s="198"/>
      <c r="F45" s="198"/>
      <c r="G45" s="198"/>
      <c r="H45" s="198"/>
    </row>
    <row r="46" spans="1:8" ht="15" customHeight="1" thickBot="1" thickTop="1">
      <c r="A46" s="315" t="s">
        <v>273</v>
      </c>
      <c r="B46" s="316"/>
      <c r="C46" s="316"/>
      <c r="D46" s="316"/>
      <c r="E46" s="316"/>
      <c r="F46" s="316"/>
      <c r="G46" s="316"/>
      <c r="H46" s="317"/>
    </row>
    <row r="47" spans="1:8" ht="24.75" customHeight="1" thickTop="1">
      <c r="A47" s="318">
        <v>2010</v>
      </c>
      <c r="B47" s="217" t="s">
        <v>164</v>
      </c>
      <c r="C47" s="170">
        <v>300000</v>
      </c>
      <c r="D47" s="170">
        <v>300000</v>
      </c>
      <c r="E47" s="170"/>
      <c r="F47" s="170">
        <v>0</v>
      </c>
      <c r="G47" s="170">
        <v>0</v>
      </c>
      <c r="H47" s="171">
        <f>SUM(D47:G47)</f>
        <v>300000</v>
      </c>
    </row>
    <row r="48" spans="1:8" ht="15.75" customHeight="1">
      <c r="A48" s="319"/>
      <c r="B48" s="208" t="s">
        <v>168</v>
      </c>
      <c r="C48" s="218">
        <v>185000</v>
      </c>
      <c r="D48" s="218">
        <v>185000</v>
      </c>
      <c r="E48" s="218"/>
      <c r="F48" s="218">
        <v>0</v>
      </c>
      <c r="G48" s="218">
        <v>0</v>
      </c>
      <c r="H48" s="219">
        <f>SUM(D48:G48)</f>
        <v>185000</v>
      </c>
    </row>
    <row r="49" spans="1:8" ht="26.25" customHeight="1" thickBot="1">
      <c r="A49" s="320"/>
      <c r="B49" s="220" t="s">
        <v>187</v>
      </c>
      <c r="C49" s="221">
        <v>1350000</v>
      </c>
      <c r="D49" s="221">
        <v>684000</v>
      </c>
      <c r="E49" s="221">
        <v>666000</v>
      </c>
      <c r="F49" s="221">
        <v>0</v>
      </c>
      <c r="G49" s="221">
        <v>0</v>
      </c>
      <c r="H49" s="222">
        <f>SUM(D49:G49)</f>
        <v>1350000</v>
      </c>
    </row>
    <row r="50" spans="1:8" ht="15.75" customHeight="1" thickBot="1" thickTop="1">
      <c r="A50" s="180" t="s">
        <v>189</v>
      </c>
      <c r="B50" s="206" t="s">
        <v>262</v>
      </c>
      <c r="C50" s="194" t="s">
        <v>262</v>
      </c>
      <c r="D50" s="194">
        <f>SUM(D47:D49)</f>
        <v>1169000</v>
      </c>
      <c r="E50" s="194">
        <f>SUM(E47:E49)</f>
        <v>666000</v>
      </c>
      <c r="F50" s="194">
        <f>SUM(F47:F49)</f>
        <v>0</v>
      </c>
      <c r="G50" s="194">
        <f>SUM(G47:G49)</f>
        <v>0</v>
      </c>
      <c r="H50" s="195">
        <f>SUM(H47:H49)</f>
        <v>1835000</v>
      </c>
    </row>
    <row r="51" spans="1:8" ht="25.5" customHeight="1" thickBot="1" thickTop="1">
      <c r="A51" s="202">
        <v>2011</v>
      </c>
      <c r="B51" s="199" t="s">
        <v>274</v>
      </c>
      <c r="C51" s="186">
        <v>90000</v>
      </c>
      <c r="D51" s="186">
        <v>65000</v>
      </c>
      <c r="E51" s="186">
        <v>25000</v>
      </c>
      <c r="F51" s="186"/>
      <c r="G51" s="186"/>
      <c r="H51" s="219">
        <f>SUM(D51:G51)</f>
        <v>90000</v>
      </c>
    </row>
    <row r="52" spans="1:8" ht="19.5" customHeight="1" thickBot="1" thickTop="1">
      <c r="A52" s="180" t="s">
        <v>189</v>
      </c>
      <c r="B52" s="206" t="s">
        <v>262</v>
      </c>
      <c r="C52" s="194" t="s">
        <v>262</v>
      </c>
      <c r="D52" s="194">
        <f>SUM(D51:D51)</f>
        <v>65000</v>
      </c>
      <c r="E52" s="194">
        <f>SUM(E51:E51)</f>
        <v>25000</v>
      </c>
      <c r="F52" s="194">
        <f>SUM(F51:F51)</f>
        <v>0</v>
      </c>
      <c r="G52" s="194">
        <f>SUM(G51:G51)</f>
        <v>0</v>
      </c>
      <c r="H52" s="195">
        <f>SUM(H51:H51)</f>
        <v>90000</v>
      </c>
    </row>
    <row r="53" spans="1:8" ht="19.5" customHeight="1" thickBot="1" thickTop="1">
      <c r="A53" s="202">
        <v>2012</v>
      </c>
      <c r="B53" s="199" t="s">
        <v>275</v>
      </c>
      <c r="C53" s="186">
        <v>300000</v>
      </c>
      <c r="D53" s="186">
        <v>100000</v>
      </c>
      <c r="E53" s="186">
        <v>200000</v>
      </c>
      <c r="F53" s="186"/>
      <c r="G53" s="186"/>
      <c r="H53" s="219">
        <f>SUM(D53:G53)</f>
        <v>300000</v>
      </c>
    </row>
    <row r="54" spans="1:8" ht="17.25" customHeight="1" thickBot="1" thickTop="1">
      <c r="A54" s="180" t="s">
        <v>189</v>
      </c>
      <c r="B54" s="206" t="s">
        <v>262</v>
      </c>
      <c r="C54" s="194" t="s">
        <v>262</v>
      </c>
      <c r="D54" s="194">
        <f>SUM(D53:D53)</f>
        <v>100000</v>
      </c>
      <c r="E54" s="194">
        <f>SUM(E53:E53)</f>
        <v>200000</v>
      </c>
      <c r="F54" s="194">
        <f>SUM(F53:F53)</f>
        <v>0</v>
      </c>
      <c r="G54" s="194">
        <f>SUM(G53:G53)</f>
        <v>0</v>
      </c>
      <c r="H54" s="195">
        <f>SUM(H53:H53)</f>
        <v>300000</v>
      </c>
    </row>
    <row r="55" spans="2:8" ht="30" customHeight="1" thickTop="1">
      <c r="B55" s="223"/>
      <c r="C55" s="150"/>
      <c r="D55" s="150"/>
      <c r="E55" s="150"/>
      <c r="F55" s="150"/>
      <c r="G55" s="150"/>
      <c r="H55" s="150"/>
    </row>
    <row r="56" spans="2:8" ht="12.75">
      <c r="B56" s="223"/>
      <c r="C56" s="150"/>
      <c r="D56" s="150"/>
      <c r="E56" s="150"/>
      <c r="F56" s="150"/>
      <c r="G56" s="150"/>
      <c r="H56" s="150"/>
    </row>
    <row r="57" spans="2:8" ht="12.75">
      <c r="B57" s="223"/>
      <c r="C57" s="150"/>
      <c r="D57" s="150"/>
      <c r="E57" s="150"/>
      <c r="F57" s="150"/>
      <c r="G57" s="150"/>
      <c r="H57" s="150"/>
    </row>
    <row r="58" spans="2:8" ht="12.75">
      <c r="B58" s="223"/>
      <c r="C58" s="150"/>
      <c r="D58" s="150"/>
      <c r="E58" s="150"/>
      <c r="F58" s="150"/>
      <c r="G58" s="150"/>
      <c r="H58" s="150"/>
    </row>
    <row r="59" spans="2:8" ht="12.75">
      <c r="B59" s="223"/>
      <c r="C59" s="150"/>
      <c r="D59" s="150"/>
      <c r="E59" s="150"/>
      <c r="F59" s="150"/>
      <c r="G59" s="150"/>
      <c r="H59" s="150"/>
    </row>
    <row r="60" spans="2:8" ht="12.75">
      <c r="B60" s="223"/>
      <c r="C60" s="150"/>
      <c r="D60" s="150"/>
      <c r="E60" s="150"/>
      <c r="F60" s="150"/>
      <c r="G60" s="150"/>
      <c r="H60" s="150"/>
    </row>
    <row r="61" spans="2:8" ht="12.75">
      <c r="B61" s="223"/>
      <c r="C61" s="150"/>
      <c r="D61" s="150"/>
      <c r="E61" s="150"/>
      <c r="F61" s="150"/>
      <c r="G61" s="150"/>
      <c r="H61" s="150"/>
    </row>
    <row r="62" spans="2:8" ht="12.75">
      <c r="B62" s="223"/>
      <c r="C62" s="150"/>
      <c r="D62" s="150"/>
      <c r="E62" s="150"/>
      <c r="F62" s="150"/>
      <c r="G62" s="150"/>
      <c r="H62" s="150"/>
    </row>
    <row r="63" spans="2:8" ht="12.75">
      <c r="B63" s="223"/>
      <c r="C63" s="150"/>
      <c r="D63" s="150"/>
      <c r="E63" s="150"/>
      <c r="F63" s="150"/>
      <c r="G63" s="150"/>
      <c r="H63" s="150"/>
    </row>
    <row r="64" spans="2:8" ht="12.75">
      <c r="B64" s="223"/>
      <c r="C64" s="150"/>
      <c r="D64" s="150"/>
      <c r="E64" s="150"/>
      <c r="F64" s="150"/>
      <c r="G64" s="150"/>
      <c r="H64" s="150"/>
    </row>
    <row r="65" spans="2:8" ht="12.75">
      <c r="B65" s="223"/>
      <c r="C65" s="150"/>
      <c r="D65" s="150"/>
      <c r="E65" s="150"/>
      <c r="F65" s="150"/>
      <c r="G65" s="150"/>
      <c r="H65" s="150"/>
    </row>
    <row r="66" spans="2:8" ht="12.75">
      <c r="B66" s="223"/>
      <c r="C66" s="150"/>
      <c r="D66" s="150"/>
      <c r="E66" s="150"/>
      <c r="F66" s="150"/>
      <c r="G66" s="150"/>
      <c r="H66" s="150"/>
    </row>
    <row r="67" spans="2:8" ht="12.75">
      <c r="B67" s="223"/>
      <c r="C67" s="150"/>
      <c r="D67" s="150"/>
      <c r="E67" s="150"/>
      <c r="F67" s="150"/>
      <c r="G67" s="150"/>
      <c r="H67" s="150"/>
    </row>
    <row r="68" spans="2:8" ht="12.75">
      <c r="B68" s="223"/>
      <c r="C68" s="150"/>
      <c r="D68" s="150"/>
      <c r="E68" s="150"/>
      <c r="F68" s="150"/>
      <c r="G68" s="150"/>
      <c r="H68" s="150"/>
    </row>
    <row r="69" spans="2:8" ht="12.75">
      <c r="B69" s="223"/>
      <c r="C69" s="150"/>
      <c r="D69" s="150"/>
      <c r="E69" s="150"/>
      <c r="F69" s="150"/>
      <c r="G69" s="150"/>
      <c r="H69" s="150"/>
    </row>
    <row r="70" spans="2:8" ht="12.75">
      <c r="B70" s="223"/>
      <c r="C70" s="150"/>
      <c r="D70" s="150"/>
      <c r="E70" s="150"/>
      <c r="F70" s="150"/>
      <c r="G70" s="150"/>
      <c r="H70" s="150"/>
    </row>
    <row r="71" spans="2:8" ht="12.75">
      <c r="B71" s="223"/>
      <c r="C71" s="150"/>
      <c r="D71" s="150"/>
      <c r="E71" s="150"/>
      <c r="F71" s="150"/>
      <c r="G71" s="150"/>
      <c r="H71" s="150"/>
    </row>
    <row r="72" spans="2:8" ht="12.75">
      <c r="B72" s="223"/>
      <c r="C72" s="150"/>
      <c r="D72" s="150"/>
      <c r="E72" s="150"/>
      <c r="F72" s="150"/>
      <c r="G72" s="150"/>
      <c r="H72" s="150"/>
    </row>
    <row r="73" spans="2:8" ht="12.75">
      <c r="B73" s="223"/>
      <c r="C73" s="150"/>
      <c r="D73" s="150"/>
      <c r="E73" s="150"/>
      <c r="F73" s="150"/>
      <c r="G73" s="150"/>
      <c r="H73" s="150"/>
    </row>
    <row r="74" spans="2:8" ht="12.75">
      <c r="B74" s="223"/>
      <c r="C74" s="150"/>
      <c r="D74" s="150"/>
      <c r="E74" s="150"/>
      <c r="F74" s="150"/>
      <c r="G74" s="150"/>
      <c r="H74" s="150"/>
    </row>
    <row r="75" spans="2:8" ht="12.75">
      <c r="B75" s="223"/>
      <c r="C75" s="150"/>
      <c r="D75" s="150"/>
      <c r="E75" s="150"/>
      <c r="F75" s="150"/>
      <c r="G75" s="150"/>
      <c r="H75" s="150"/>
    </row>
    <row r="76" spans="2:8" ht="12.75">
      <c r="B76" s="223"/>
      <c r="C76" s="150"/>
      <c r="D76" s="150"/>
      <c r="E76" s="150"/>
      <c r="F76" s="150"/>
      <c r="G76" s="150"/>
      <c r="H76" s="150"/>
    </row>
    <row r="77" spans="2:8" ht="12.75">
      <c r="B77" s="223"/>
      <c r="C77" s="150"/>
      <c r="D77" s="150"/>
      <c r="E77" s="150"/>
      <c r="F77" s="150"/>
      <c r="G77" s="150"/>
      <c r="H77" s="150"/>
    </row>
    <row r="78" spans="2:8" ht="12.75">
      <c r="B78" s="223"/>
      <c r="C78" s="150"/>
      <c r="D78" s="150"/>
      <c r="E78" s="150"/>
      <c r="F78" s="150"/>
      <c r="G78" s="150"/>
      <c r="H78" s="150"/>
    </row>
    <row r="79" spans="2:8" ht="12.75">
      <c r="B79" s="223"/>
      <c r="C79" s="150"/>
      <c r="D79" s="150"/>
      <c r="E79" s="150"/>
      <c r="F79" s="150"/>
      <c r="G79" s="150"/>
      <c r="H79" s="150"/>
    </row>
    <row r="80" spans="2:8" ht="12.75">
      <c r="B80" s="223"/>
      <c r="C80" s="150"/>
      <c r="D80" s="150"/>
      <c r="E80" s="150"/>
      <c r="F80" s="150"/>
      <c r="G80" s="150"/>
      <c r="H80" s="150"/>
    </row>
    <row r="81" spans="2:8" ht="12.75">
      <c r="B81" s="223"/>
      <c r="C81" s="150"/>
      <c r="D81" s="150"/>
      <c r="E81" s="150"/>
      <c r="F81" s="150"/>
      <c r="G81" s="150"/>
      <c r="H81" s="150"/>
    </row>
    <row r="82" spans="2:8" ht="12.75">
      <c r="B82" s="223"/>
      <c r="C82" s="150"/>
      <c r="D82" s="150"/>
      <c r="E82" s="150"/>
      <c r="F82" s="150"/>
      <c r="G82" s="150"/>
      <c r="H82" s="150"/>
    </row>
    <row r="83" spans="2:8" ht="12.75">
      <c r="B83" s="223"/>
      <c r="C83" s="150"/>
      <c r="D83" s="150"/>
      <c r="E83" s="150"/>
      <c r="F83" s="150"/>
      <c r="G83" s="150"/>
      <c r="H83" s="150"/>
    </row>
    <row r="84" spans="2:8" ht="12.75">
      <c r="B84" s="223"/>
      <c r="C84" s="150"/>
      <c r="D84" s="150"/>
      <c r="E84" s="150"/>
      <c r="F84" s="150"/>
      <c r="G84" s="150"/>
      <c r="H84" s="150"/>
    </row>
    <row r="85" spans="2:8" ht="12.75">
      <c r="B85" s="223"/>
      <c r="C85" s="150"/>
      <c r="D85" s="150"/>
      <c r="E85" s="150"/>
      <c r="F85" s="150"/>
      <c r="G85" s="150"/>
      <c r="H85" s="150"/>
    </row>
    <row r="86" spans="2:8" ht="12.75">
      <c r="B86" s="223"/>
      <c r="C86" s="150"/>
      <c r="D86" s="150"/>
      <c r="E86" s="150"/>
      <c r="F86" s="150"/>
      <c r="G86" s="150"/>
      <c r="H86" s="150"/>
    </row>
    <row r="87" spans="2:8" ht="12.75">
      <c r="B87" s="223"/>
      <c r="C87" s="150"/>
      <c r="D87" s="150"/>
      <c r="E87" s="150"/>
      <c r="F87" s="150"/>
      <c r="G87" s="150"/>
      <c r="H87" s="150"/>
    </row>
    <row r="88" spans="2:8" ht="12.75">
      <c r="B88" s="223"/>
      <c r="C88" s="150"/>
      <c r="D88" s="150"/>
      <c r="E88" s="150"/>
      <c r="F88" s="150"/>
      <c r="G88" s="150"/>
      <c r="H88" s="150"/>
    </row>
    <row r="89" spans="2:8" ht="12.75">
      <c r="B89" s="223"/>
      <c r="C89" s="150"/>
      <c r="D89" s="150"/>
      <c r="E89" s="150"/>
      <c r="F89" s="150"/>
      <c r="G89" s="150"/>
      <c r="H89" s="150"/>
    </row>
    <row r="90" spans="2:8" ht="12.75">
      <c r="B90" s="223"/>
      <c r="C90" s="150"/>
      <c r="D90" s="150"/>
      <c r="E90" s="150"/>
      <c r="F90" s="150"/>
      <c r="G90" s="150"/>
      <c r="H90" s="150"/>
    </row>
    <row r="91" spans="2:8" ht="12.75">
      <c r="B91" s="223"/>
      <c r="C91" s="150"/>
      <c r="D91" s="150"/>
      <c r="E91" s="150"/>
      <c r="F91" s="150"/>
      <c r="G91" s="150"/>
      <c r="H91" s="150"/>
    </row>
    <row r="92" spans="2:8" ht="12.75">
      <c r="B92" s="223"/>
      <c r="C92" s="150"/>
      <c r="D92" s="150"/>
      <c r="E92" s="150"/>
      <c r="F92" s="150"/>
      <c r="G92" s="150"/>
      <c r="H92" s="150"/>
    </row>
    <row r="93" spans="2:8" ht="12.75">
      <c r="B93" s="223"/>
      <c r="C93" s="150"/>
      <c r="D93" s="150"/>
      <c r="E93" s="150"/>
      <c r="F93" s="150"/>
      <c r="G93" s="150"/>
      <c r="H93" s="150"/>
    </row>
    <row r="94" spans="2:8" ht="12.75">
      <c r="B94" s="223"/>
      <c r="C94" s="150"/>
      <c r="D94" s="150"/>
      <c r="E94" s="150"/>
      <c r="F94" s="150"/>
      <c r="G94" s="150"/>
      <c r="H94" s="150"/>
    </row>
    <row r="95" spans="2:8" ht="12.75">
      <c r="B95" s="223"/>
      <c r="C95" s="150"/>
      <c r="D95" s="150"/>
      <c r="E95" s="150"/>
      <c r="F95" s="150"/>
      <c r="G95" s="150"/>
      <c r="H95" s="150"/>
    </row>
    <row r="96" spans="2:8" ht="12.75">
      <c r="B96" s="223"/>
      <c r="C96" s="150"/>
      <c r="D96" s="150"/>
      <c r="E96" s="150"/>
      <c r="F96" s="150"/>
      <c r="G96" s="150"/>
      <c r="H96" s="150"/>
    </row>
    <row r="97" spans="2:8" ht="12.75">
      <c r="B97" s="223"/>
      <c r="C97" s="150"/>
      <c r="D97" s="150"/>
      <c r="E97" s="150"/>
      <c r="F97" s="150"/>
      <c r="G97" s="150"/>
      <c r="H97" s="150"/>
    </row>
    <row r="98" spans="2:8" ht="12.75">
      <c r="B98" s="223"/>
      <c r="C98" s="150"/>
      <c r="D98" s="150"/>
      <c r="E98" s="150"/>
      <c r="F98" s="150"/>
      <c r="G98" s="150"/>
      <c r="H98" s="150"/>
    </row>
    <row r="99" spans="2:8" ht="12.75">
      <c r="B99" s="223"/>
      <c r="C99" s="150"/>
      <c r="D99" s="150"/>
      <c r="E99" s="150"/>
      <c r="F99" s="150"/>
      <c r="G99" s="150"/>
      <c r="H99" s="150"/>
    </row>
    <row r="100" spans="2:8" ht="12.75">
      <c r="B100" s="223"/>
      <c r="C100" s="150"/>
      <c r="D100" s="150"/>
      <c r="E100" s="150"/>
      <c r="F100" s="150"/>
      <c r="G100" s="150"/>
      <c r="H100" s="150"/>
    </row>
    <row r="101" spans="2:8" ht="12.75">
      <c r="B101" s="223"/>
      <c r="C101" s="150"/>
      <c r="D101" s="150"/>
      <c r="E101" s="150"/>
      <c r="F101" s="150"/>
      <c r="G101" s="150"/>
      <c r="H101" s="150"/>
    </row>
    <row r="102" spans="2:8" ht="12.75">
      <c r="B102" s="223"/>
      <c r="C102" s="150"/>
      <c r="D102" s="150"/>
      <c r="E102" s="150"/>
      <c r="F102" s="150"/>
      <c r="G102" s="150"/>
      <c r="H102" s="150"/>
    </row>
    <row r="103" spans="2:8" ht="12.75">
      <c r="B103" s="223"/>
      <c r="C103" s="150"/>
      <c r="D103" s="150"/>
      <c r="E103" s="150"/>
      <c r="F103" s="150"/>
      <c r="G103" s="150"/>
      <c r="H103" s="150"/>
    </row>
    <row r="104" spans="2:8" ht="12.75">
      <c r="B104" s="223"/>
      <c r="C104" s="150"/>
      <c r="D104" s="150"/>
      <c r="E104" s="150"/>
      <c r="F104" s="150"/>
      <c r="G104" s="150"/>
      <c r="H104" s="150"/>
    </row>
    <row r="105" spans="2:8" ht="12.75">
      <c r="B105" s="223"/>
      <c r="C105" s="150"/>
      <c r="D105" s="150"/>
      <c r="E105" s="150"/>
      <c r="F105" s="150"/>
      <c r="G105" s="150"/>
      <c r="H105" s="150"/>
    </row>
    <row r="106" spans="2:8" ht="12.75">
      <c r="B106" s="223"/>
      <c r="C106" s="150"/>
      <c r="D106" s="150"/>
      <c r="E106" s="150"/>
      <c r="F106" s="150"/>
      <c r="G106" s="150"/>
      <c r="H106" s="150"/>
    </row>
    <row r="107" spans="2:8" ht="12.75">
      <c r="B107" s="223"/>
      <c r="C107" s="150"/>
      <c r="D107" s="150"/>
      <c r="E107" s="150"/>
      <c r="F107" s="150"/>
      <c r="G107" s="150"/>
      <c r="H107" s="150"/>
    </row>
    <row r="108" spans="2:8" ht="12.75">
      <c r="B108" s="223"/>
      <c r="C108" s="150"/>
      <c r="D108" s="150"/>
      <c r="E108" s="150"/>
      <c r="F108" s="150"/>
      <c r="G108" s="150"/>
      <c r="H108" s="150"/>
    </row>
    <row r="109" spans="2:8" ht="12.75">
      <c r="B109" s="223"/>
      <c r="C109" s="150"/>
      <c r="D109" s="150"/>
      <c r="E109" s="150"/>
      <c r="F109" s="150"/>
      <c r="G109" s="150"/>
      <c r="H109" s="150"/>
    </row>
    <row r="110" spans="2:8" ht="12.75">
      <c r="B110" s="223"/>
      <c r="C110" s="150"/>
      <c r="D110" s="150"/>
      <c r="E110" s="150"/>
      <c r="F110" s="150"/>
      <c r="G110" s="150"/>
      <c r="H110" s="150"/>
    </row>
    <row r="111" spans="2:8" ht="12.75">
      <c r="B111" s="223"/>
      <c r="C111" s="150"/>
      <c r="D111" s="150"/>
      <c r="E111" s="150"/>
      <c r="F111" s="150"/>
      <c r="G111" s="150"/>
      <c r="H111" s="150"/>
    </row>
    <row r="112" spans="2:8" ht="12.75">
      <c r="B112" s="223"/>
      <c r="C112" s="150"/>
      <c r="D112" s="150"/>
      <c r="E112" s="150"/>
      <c r="F112" s="150"/>
      <c r="G112" s="150"/>
      <c r="H112" s="150"/>
    </row>
    <row r="113" spans="2:8" ht="12.75">
      <c r="B113" s="223"/>
      <c r="C113" s="150"/>
      <c r="D113" s="150"/>
      <c r="E113" s="150"/>
      <c r="F113" s="150"/>
      <c r="G113" s="150"/>
      <c r="H113" s="150"/>
    </row>
    <row r="114" spans="2:8" ht="12.75">
      <c r="B114" s="223"/>
      <c r="C114" s="150"/>
      <c r="D114" s="150"/>
      <c r="E114" s="150"/>
      <c r="F114" s="150"/>
      <c r="G114" s="150"/>
      <c r="H114" s="150"/>
    </row>
    <row r="115" spans="2:8" ht="12.75">
      <c r="B115" s="223"/>
      <c r="C115" s="150"/>
      <c r="D115" s="150"/>
      <c r="E115" s="150"/>
      <c r="F115" s="150"/>
      <c r="G115" s="150"/>
      <c r="H115" s="150"/>
    </row>
    <row r="116" spans="2:8" ht="12.75">
      <c r="B116" s="223"/>
      <c r="C116" s="150"/>
      <c r="D116" s="150"/>
      <c r="E116" s="150"/>
      <c r="F116" s="150"/>
      <c r="G116" s="150"/>
      <c r="H116" s="150"/>
    </row>
    <row r="117" spans="2:8" ht="12.75">
      <c r="B117" s="223"/>
      <c r="C117" s="150"/>
      <c r="D117" s="150"/>
      <c r="E117" s="150"/>
      <c r="F117" s="150"/>
      <c r="G117" s="150"/>
      <c r="H117" s="150"/>
    </row>
    <row r="118" spans="2:8" ht="12.75">
      <c r="B118" s="223"/>
      <c r="C118" s="150"/>
      <c r="D118" s="150"/>
      <c r="E118" s="150"/>
      <c r="F118" s="150"/>
      <c r="G118" s="150"/>
      <c r="H118" s="150"/>
    </row>
    <row r="119" spans="2:8" ht="12.75">
      <c r="B119" s="223"/>
      <c r="C119" s="150"/>
      <c r="D119" s="150"/>
      <c r="E119" s="150"/>
      <c r="F119" s="150"/>
      <c r="G119" s="150"/>
      <c r="H119" s="150"/>
    </row>
    <row r="120" spans="2:8" ht="12.75">
      <c r="B120" s="223"/>
      <c r="C120" s="150"/>
      <c r="D120" s="150"/>
      <c r="E120" s="150"/>
      <c r="F120" s="150"/>
      <c r="G120" s="150"/>
      <c r="H120" s="150"/>
    </row>
    <row r="121" spans="2:8" ht="12.75">
      <c r="B121" s="223"/>
      <c r="C121" s="150"/>
      <c r="D121" s="150"/>
      <c r="E121" s="150"/>
      <c r="F121" s="150"/>
      <c r="G121" s="150"/>
      <c r="H121" s="150"/>
    </row>
    <row r="122" spans="2:8" ht="12.75">
      <c r="B122" s="223"/>
      <c r="C122" s="150"/>
      <c r="D122" s="150"/>
      <c r="E122" s="150"/>
      <c r="F122" s="150"/>
      <c r="G122" s="150"/>
      <c r="H122" s="150"/>
    </row>
    <row r="123" spans="2:8" ht="12.75">
      <c r="B123" s="223"/>
      <c r="C123" s="150"/>
      <c r="D123" s="150"/>
      <c r="E123" s="150"/>
      <c r="F123" s="150"/>
      <c r="G123" s="150"/>
      <c r="H123" s="150"/>
    </row>
    <row r="124" spans="2:8" ht="12.75">
      <c r="B124" s="223"/>
      <c r="C124" s="150"/>
      <c r="D124" s="150"/>
      <c r="E124" s="150"/>
      <c r="F124" s="150"/>
      <c r="G124" s="150"/>
      <c r="H124" s="150"/>
    </row>
    <row r="125" spans="2:8" ht="12.75">
      <c r="B125" s="223"/>
      <c r="C125" s="150"/>
      <c r="D125" s="150"/>
      <c r="E125" s="150"/>
      <c r="F125" s="150"/>
      <c r="G125" s="150"/>
      <c r="H125" s="150"/>
    </row>
    <row r="126" spans="2:8" ht="12.75">
      <c r="B126" s="223"/>
      <c r="C126" s="150"/>
      <c r="D126" s="150"/>
      <c r="E126" s="150"/>
      <c r="F126" s="150"/>
      <c r="G126" s="150"/>
      <c r="H126" s="150"/>
    </row>
    <row r="127" spans="2:8" ht="12.75">
      <c r="B127" s="223"/>
      <c r="C127" s="150"/>
      <c r="D127" s="150"/>
      <c r="E127" s="150"/>
      <c r="F127" s="150"/>
      <c r="G127" s="150"/>
      <c r="H127" s="150"/>
    </row>
    <row r="128" spans="2:8" ht="12.75">
      <c r="B128" s="223"/>
      <c r="C128" s="150"/>
      <c r="D128" s="150"/>
      <c r="E128" s="150"/>
      <c r="F128" s="150"/>
      <c r="G128" s="150"/>
      <c r="H128" s="150"/>
    </row>
    <row r="129" spans="2:8" ht="12.75">
      <c r="B129" s="223"/>
      <c r="C129" s="150"/>
      <c r="D129" s="150"/>
      <c r="E129" s="150"/>
      <c r="F129" s="150"/>
      <c r="G129" s="150"/>
      <c r="H129" s="150"/>
    </row>
    <row r="130" spans="2:8" ht="12.75">
      <c r="B130" s="223"/>
      <c r="C130" s="150"/>
      <c r="D130" s="150"/>
      <c r="E130" s="150"/>
      <c r="F130" s="150"/>
      <c r="G130" s="150"/>
      <c r="H130" s="150"/>
    </row>
    <row r="131" spans="2:8" ht="12.75">
      <c r="B131" s="223"/>
      <c r="C131" s="150"/>
      <c r="D131" s="150"/>
      <c r="E131" s="150"/>
      <c r="F131" s="150"/>
      <c r="G131" s="150"/>
      <c r="H131" s="150"/>
    </row>
    <row r="132" spans="2:8" ht="12.75">
      <c r="B132" s="223"/>
      <c r="C132" s="150"/>
      <c r="D132" s="150"/>
      <c r="E132" s="150"/>
      <c r="F132" s="150"/>
      <c r="G132" s="150"/>
      <c r="H132" s="150"/>
    </row>
    <row r="133" spans="2:8" ht="12.75">
      <c r="B133" s="223"/>
      <c r="C133" s="150"/>
      <c r="D133" s="150"/>
      <c r="E133" s="150"/>
      <c r="F133" s="150"/>
      <c r="G133" s="150"/>
      <c r="H133" s="150"/>
    </row>
    <row r="134" spans="2:8" ht="12.75">
      <c r="B134" s="223"/>
      <c r="C134" s="150"/>
      <c r="D134" s="150"/>
      <c r="E134" s="150"/>
      <c r="F134" s="150"/>
      <c r="G134" s="150"/>
      <c r="H134" s="150"/>
    </row>
    <row r="135" spans="2:8" ht="12.75">
      <c r="B135" s="223"/>
      <c r="C135" s="150"/>
      <c r="D135" s="150"/>
      <c r="E135" s="150"/>
      <c r="F135" s="150"/>
      <c r="G135" s="150"/>
      <c r="H135" s="150"/>
    </row>
    <row r="136" spans="2:8" ht="12.75">
      <c r="B136" s="223"/>
      <c r="C136" s="150"/>
      <c r="D136" s="150"/>
      <c r="E136" s="150"/>
      <c r="F136" s="150"/>
      <c r="G136" s="150"/>
      <c r="H136" s="150"/>
    </row>
    <row r="137" spans="2:8" ht="12.75">
      <c r="B137" s="223"/>
      <c r="C137" s="150"/>
      <c r="D137" s="150"/>
      <c r="E137" s="150"/>
      <c r="F137" s="150"/>
      <c r="G137" s="150"/>
      <c r="H137" s="150"/>
    </row>
    <row r="138" spans="2:8" ht="12.75">
      <c r="B138" s="223"/>
      <c r="C138" s="150"/>
      <c r="D138" s="150"/>
      <c r="E138" s="150"/>
      <c r="F138" s="150"/>
      <c r="G138" s="150"/>
      <c r="H138" s="150"/>
    </row>
    <row r="139" spans="2:8" ht="12.75">
      <c r="B139" s="223"/>
      <c r="C139" s="150"/>
      <c r="D139" s="150"/>
      <c r="E139" s="150"/>
      <c r="F139" s="150"/>
      <c r="G139" s="150"/>
      <c r="H139" s="150"/>
    </row>
    <row r="140" spans="2:8" ht="12.75">
      <c r="B140" s="223"/>
      <c r="C140" s="150"/>
      <c r="D140" s="150"/>
      <c r="E140" s="150"/>
      <c r="F140" s="150"/>
      <c r="G140" s="150"/>
      <c r="H140" s="150"/>
    </row>
    <row r="141" spans="2:8" ht="12.75">
      <c r="B141" s="223"/>
      <c r="C141" s="150"/>
      <c r="D141" s="150"/>
      <c r="E141" s="150"/>
      <c r="F141" s="150"/>
      <c r="G141" s="150"/>
      <c r="H141" s="150"/>
    </row>
    <row r="142" spans="2:8" ht="12.75">
      <c r="B142" s="223"/>
      <c r="C142" s="150"/>
      <c r="D142" s="150"/>
      <c r="E142" s="150"/>
      <c r="F142" s="150"/>
      <c r="G142" s="150"/>
      <c r="H142" s="150"/>
    </row>
    <row r="143" spans="2:8" ht="12.75">
      <c r="B143" s="223"/>
      <c r="C143" s="150"/>
      <c r="D143" s="150"/>
      <c r="E143" s="150"/>
      <c r="F143" s="150"/>
      <c r="G143" s="150"/>
      <c r="H143" s="150"/>
    </row>
    <row r="144" spans="2:8" ht="12.75">
      <c r="B144" s="223"/>
      <c r="C144" s="150"/>
      <c r="D144" s="150"/>
      <c r="E144" s="150"/>
      <c r="F144" s="150"/>
      <c r="G144" s="150"/>
      <c r="H144" s="150"/>
    </row>
    <row r="145" spans="2:8" ht="12.75">
      <c r="B145" s="223"/>
      <c r="C145" s="150"/>
      <c r="D145" s="150"/>
      <c r="E145" s="150"/>
      <c r="F145" s="150"/>
      <c r="G145" s="150"/>
      <c r="H145" s="150"/>
    </row>
    <row r="146" spans="2:8" ht="12.75">
      <c r="B146" s="223"/>
      <c r="C146" s="150"/>
      <c r="D146" s="150"/>
      <c r="E146" s="150"/>
      <c r="F146" s="150"/>
      <c r="G146" s="150"/>
      <c r="H146" s="150"/>
    </row>
    <row r="147" spans="2:8" ht="12.75">
      <c r="B147" s="223"/>
      <c r="C147" s="150"/>
      <c r="D147" s="150"/>
      <c r="E147" s="150"/>
      <c r="F147" s="150"/>
      <c r="G147" s="150"/>
      <c r="H147" s="150"/>
    </row>
    <row r="148" spans="3:8" ht="12.75">
      <c r="C148" s="150"/>
      <c r="D148" s="150"/>
      <c r="E148" s="150"/>
      <c r="F148" s="150"/>
      <c r="G148" s="150"/>
      <c r="H148" s="150"/>
    </row>
    <row r="149" spans="3:8" ht="12.75">
      <c r="C149" s="150"/>
      <c r="D149" s="150"/>
      <c r="E149" s="150"/>
      <c r="F149" s="150"/>
      <c r="G149" s="150"/>
      <c r="H149" s="150"/>
    </row>
    <row r="150" spans="3:8" ht="12.75">
      <c r="C150" s="150"/>
      <c r="D150" s="150"/>
      <c r="E150" s="150"/>
      <c r="F150" s="150"/>
      <c r="G150" s="150"/>
      <c r="H150" s="150"/>
    </row>
    <row r="151" spans="3:8" ht="12.75">
      <c r="C151" s="150"/>
      <c r="D151" s="150"/>
      <c r="E151" s="150"/>
      <c r="F151" s="150"/>
      <c r="G151" s="150"/>
      <c r="H151" s="150"/>
    </row>
    <row r="152" spans="3:8" ht="12.75">
      <c r="C152" s="150"/>
      <c r="D152" s="150"/>
      <c r="E152" s="150"/>
      <c r="F152" s="150"/>
      <c r="G152" s="150"/>
      <c r="H152" s="150"/>
    </row>
    <row r="153" spans="3:8" ht="12.75">
      <c r="C153" s="150"/>
      <c r="D153" s="150"/>
      <c r="E153" s="150"/>
      <c r="F153" s="150"/>
      <c r="G153" s="150"/>
      <c r="H153" s="150"/>
    </row>
    <row r="154" spans="3:8" ht="12.75">
      <c r="C154" s="150"/>
      <c r="D154" s="150"/>
      <c r="E154" s="150"/>
      <c r="F154" s="150"/>
      <c r="G154" s="150"/>
      <c r="H154" s="150"/>
    </row>
    <row r="155" spans="3:8" ht="12.75">
      <c r="C155" s="150"/>
      <c r="D155" s="150"/>
      <c r="E155" s="150"/>
      <c r="F155" s="150"/>
      <c r="G155" s="150"/>
      <c r="H155" s="150"/>
    </row>
    <row r="156" spans="3:8" ht="12.75">
      <c r="C156" s="150"/>
      <c r="D156" s="150"/>
      <c r="E156" s="150"/>
      <c r="F156" s="150"/>
      <c r="G156" s="150"/>
      <c r="H156" s="150"/>
    </row>
    <row r="157" spans="3:8" ht="12.75">
      <c r="C157" s="150"/>
      <c r="D157" s="150"/>
      <c r="E157" s="150"/>
      <c r="F157" s="150"/>
      <c r="G157" s="150"/>
      <c r="H157" s="150"/>
    </row>
    <row r="158" spans="3:8" ht="12.75">
      <c r="C158" s="150"/>
      <c r="D158" s="150"/>
      <c r="E158" s="150"/>
      <c r="F158" s="150"/>
      <c r="G158" s="150"/>
      <c r="H158" s="150"/>
    </row>
    <row r="159" spans="3:8" ht="12.75">
      <c r="C159" s="150"/>
      <c r="D159" s="150"/>
      <c r="E159" s="150"/>
      <c r="F159" s="150"/>
      <c r="G159" s="150"/>
      <c r="H159" s="150"/>
    </row>
    <row r="160" spans="3:8" ht="12.75">
      <c r="C160" s="150"/>
      <c r="D160" s="150"/>
      <c r="E160" s="150"/>
      <c r="F160" s="150"/>
      <c r="G160" s="150"/>
      <c r="H160" s="150"/>
    </row>
    <row r="161" spans="3:8" ht="12.75">
      <c r="C161" s="150"/>
      <c r="D161" s="150"/>
      <c r="E161" s="150"/>
      <c r="F161" s="150"/>
      <c r="G161" s="150"/>
      <c r="H161" s="150"/>
    </row>
    <row r="162" spans="3:8" ht="12.75">
      <c r="C162" s="150"/>
      <c r="D162" s="150"/>
      <c r="E162" s="150"/>
      <c r="F162" s="150"/>
      <c r="G162" s="150"/>
      <c r="H162" s="150"/>
    </row>
    <row r="163" spans="3:8" ht="12.75">
      <c r="C163" s="150"/>
      <c r="D163" s="150"/>
      <c r="E163" s="150"/>
      <c r="F163" s="150"/>
      <c r="G163" s="150"/>
      <c r="H163" s="150"/>
    </row>
    <row r="164" spans="3:8" ht="12.75">
      <c r="C164" s="150"/>
      <c r="D164" s="150"/>
      <c r="E164" s="150"/>
      <c r="F164" s="150"/>
      <c r="G164" s="150"/>
      <c r="H164" s="150"/>
    </row>
    <row r="165" spans="3:8" ht="12.75">
      <c r="C165" s="150"/>
      <c r="D165" s="150"/>
      <c r="E165" s="150"/>
      <c r="F165" s="150"/>
      <c r="G165" s="150"/>
      <c r="H165" s="150"/>
    </row>
    <row r="166" spans="3:8" ht="12.75">
      <c r="C166" s="150"/>
      <c r="D166" s="150"/>
      <c r="E166" s="150"/>
      <c r="F166" s="150"/>
      <c r="G166" s="150"/>
      <c r="H166" s="150"/>
    </row>
    <row r="167" spans="3:8" ht="12.75">
      <c r="C167" s="150"/>
      <c r="D167" s="150"/>
      <c r="E167" s="150"/>
      <c r="F167" s="150"/>
      <c r="G167" s="150"/>
      <c r="H167" s="150"/>
    </row>
    <row r="168" spans="3:8" ht="12.75">
      <c r="C168" s="150"/>
      <c r="D168" s="150"/>
      <c r="E168" s="150"/>
      <c r="F168" s="150"/>
      <c r="G168" s="150"/>
      <c r="H168" s="150"/>
    </row>
    <row r="169" spans="3:8" ht="12.75">
      <c r="C169" s="150"/>
      <c r="D169" s="150"/>
      <c r="E169" s="150"/>
      <c r="F169" s="150"/>
      <c r="G169" s="150"/>
      <c r="H169" s="150"/>
    </row>
    <row r="170" spans="3:8" ht="12.75">
      <c r="C170" s="150"/>
      <c r="D170" s="150"/>
      <c r="E170" s="150"/>
      <c r="F170" s="150"/>
      <c r="G170" s="150"/>
      <c r="H170" s="150"/>
    </row>
    <row r="171" spans="3:8" ht="12.75">
      <c r="C171" s="150"/>
      <c r="D171" s="150"/>
      <c r="E171" s="150"/>
      <c r="F171" s="150"/>
      <c r="G171" s="150"/>
      <c r="H171" s="150"/>
    </row>
    <row r="172" spans="3:8" ht="12.75">
      <c r="C172" s="150"/>
      <c r="D172" s="150"/>
      <c r="E172" s="150"/>
      <c r="F172" s="150"/>
      <c r="G172" s="150"/>
      <c r="H172" s="150"/>
    </row>
    <row r="173" spans="3:8" ht="12.75">
      <c r="C173" s="150"/>
      <c r="D173" s="150"/>
      <c r="E173" s="150"/>
      <c r="F173" s="150"/>
      <c r="G173" s="150"/>
      <c r="H173" s="150"/>
    </row>
    <row r="174" spans="3:8" ht="12.75">
      <c r="C174" s="150"/>
      <c r="D174" s="150"/>
      <c r="E174" s="150"/>
      <c r="F174" s="150"/>
      <c r="G174" s="150"/>
      <c r="H174" s="150"/>
    </row>
    <row r="175" spans="3:8" ht="12.75">
      <c r="C175" s="150"/>
      <c r="D175" s="150"/>
      <c r="E175" s="150"/>
      <c r="F175" s="150"/>
      <c r="G175" s="150"/>
      <c r="H175" s="150"/>
    </row>
    <row r="176" spans="3:8" ht="12.75">
      <c r="C176" s="150"/>
      <c r="D176" s="150"/>
      <c r="E176" s="150"/>
      <c r="F176" s="150"/>
      <c r="G176" s="150"/>
      <c r="H176" s="150"/>
    </row>
    <row r="177" spans="3:8" ht="12.75">
      <c r="C177" s="150"/>
      <c r="D177" s="150"/>
      <c r="E177" s="150"/>
      <c r="F177" s="150"/>
      <c r="G177" s="150"/>
      <c r="H177" s="150"/>
    </row>
    <row r="178" spans="3:8" ht="12.75">
      <c r="C178" s="150"/>
      <c r="D178" s="150"/>
      <c r="E178" s="150"/>
      <c r="F178" s="150"/>
      <c r="G178" s="150"/>
      <c r="H178" s="150"/>
    </row>
    <row r="179" spans="3:8" ht="12.75">
      <c r="C179" s="150"/>
      <c r="D179" s="150"/>
      <c r="E179" s="150"/>
      <c r="F179" s="150"/>
      <c r="G179" s="150"/>
      <c r="H179" s="150"/>
    </row>
    <row r="180" spans="3:8" ht="12.75">
      <c r="C180" s="150"/>
      <c r="D180" s="150"/>
      <c r="E180" s="150"/>
      <c r="F180" s="150"/>
      <c r="G180" s="150"/>
      <c r="H180" s="150"/>
    </row>
    <row r="181" spans="3:8" ht="12.75">
      <c r="C181" s="150"/>
      <c r="D181" s="150"/>
      <c r="E181" s="150"/>
      <c r="F181" s="150"/>
      <c r="G181" s="150"/>
      <c r="H181" s="150"/>
    </row>
    <row r="182" spans="3:8" ht="12.75">
      <c r="C182" s="150"/>
      <c r="D182" s="150"/>
      <c r="E182" s="150"/>
      <c r="F182" s="150"/>
      <c r="G182" s="150"/>
      <c r="H182" s="150"/>
    </row>
    <row r="183" spans="3:8" ht="12.75">
      <c r="C183" s="150"/>
      <c r="D183" s="150"/>
      <c r="E183" s="150"/>
      <c r="F183" s="150"/>
      <c r="G183" s="150"/>
      <c r="H183" s="150"/>
    </row>
    <row r="184" spans="3:8" ht="12.75">
      <c r="C184" s="150"/>
      <c r="D184" s="150"/>
      <c r="E184" s="150"/>
      <c r="F184" s="150"/>
      <c r="G184" s="150"/>
      <c r="H184" s="150"/>
    </row>
    <row r="185" spans="3:8" ht="12.75">
      <c r="C185" s="150"/>
      <c r="D185" s="150"/>
      <c r="E185" s="150"/>
      <c r="F185" s="150"/>
      <c r="G185" s="150"/>
      <c r="H185" s="150"/>
    </row>
    <row r="186" spans="3:8" ht="12.75">
      <c r="C186" s="150"/>
      <c r="D186" s="150"/>
      <c r="E186" s="150"/>
      <c r="F186" s="150"/>
      <c r="G186" s="150"/>
      <c r="H186" s="150"/>
    </row>
    <row r="187" spans="3:8" ht="12.75">
      <c r="C187" s="150"/>
      <c r="D187" s="150"/>
      <c r="E187" s="150"/>
      <c r="F187" s="150"/>
      <c r="G187" s="150"/>
      <c r="H187" s="150"/>
    </row>
    <row r="188" spans="3:8" ht="12.75">
      <c r="C188" s="150"/>
      <c r="D188" s="150"/>
      <c r="E188" s="150"/>
      <c r="F188" s="150"/>
      <c r="G188" s="150"/>
      <c r="H188" s="150"/>
    </row>
    <row r="189" spans="3:8" ht="12.75">
      <c r="C189" s="150"/>
      <c r="D189" s="150"/>
      <c r="E189" s="150"/>
      <c r="F189" s="150"/>
      <c r="G189" s="150"/>
      <c r="H189" s="150"/>
    </row>
    <row r="190" spans="3:8" ht="12.75">
      <c r="C190" s="150"/>
      <c r="D190" s="150"/>
      <c r="E190" s="150"/>
      <c r="F190" s="150"/>
      <c r="G190" s="150"/>
      <c r="H190" s="150"/>
    </row>
    <row r="191" spans="3:8" ht="12.75">
      <c r="C191" s="150"/>
      <c r="D191" s="150"/>
      <c r="E191" s="150"/>
      <c r="F191" s="150"/>
      <c r="G191" s="150"/>
      <c r="H191" s="150"/>
    </row>
    <row r="192" spans="3:8" ht="12.75">
      <c r="C192" s="150"/>
      <c r="D192" s="150"/>
      <c r="E192" s="150"/>
      <c r="F192" s="150"/>
      <c r="G192" s="150"/>
      <c r="H192" s="150"/>
    </row>
    <row r="193" spans="3:8" ht="12.75">
      <c r="C193" s="150"/>
      <c r="D193" s="150"/>
      <c r="E193" s="150"/>
      <c r="F193" s="150"/>
      <c r="G193" s="150"/>
      <c r="H193" s="150"/>
    </row>
    <row r="194" spans="3:8" ht="12.75">
      <c r="C194" s="150"/>
      <c r="D194" s="150"/>
      <c r="E194" s="150"/>
      <c r="F194" s="150"/>
      <c r="G194" s="150"/>
      <c r="H194" s="150"/>
    </row>
    <row r="195" spans="3:8" ht="12.75">
      <c r="C195" s="150"/>
      <c r="D195" s="150"/>
      <c r="E195" s="150"/>
      <c r="F195" s="150"/>
      <c r="G195" s="150"/>
      <c r="H195" s="150"/>
    </row>
    <row r="196" spans="3:8" ht="12.75">
      <c r="C196" s="150"/>
      <c r="D196" s="150"/>
      <c r="E196" s="150"/>
      <c r="F196" s="150"/>
      <c r="G196" s="150"/>
      <c r="H196" s="150"/>
    </row>
    <row r="197" spans="3:8" ht="12.75">
      <c r="C197" s="150"/>
      <c r="D197" s="150"/>
      <c r="E197" s="150"/>
      <c r="F197" s="150"/>
      <c r="G197" s="150"/>
      <c r="H197" s="150"/>
    </row>
    <row r="198" spans="3:8" ht="12.75">
      <c r="C198" s="150"/>
      <c r="D198" s="150"/>
      <c r="E198" s="150"/>
      <c r="F198" s="150"/>
      <c r="G198" s="150"/>
      <c r="H198" s="150"/>
    </row>
    <row r="199" spans="3:8" ht="12.75">
      <c r="C199" s="150"/>
      <c r="D199" s="150"/>
      <c r="E199" s="150"/>
      <c r="F199" s="150"/>
      <c r="G199" s="150"/>
      <c r="H199" s="150"/>
    </row>
    <row r="200" spans="3:8" ht="12.75">
      <c r="C200" s="150"/>
      <c r="D200" s="150"/>
      <c r="E200" s="150"/>
      <c r="F200" s="150"/>
      <c r="G200" s="150"/>
      <c r="H200" s="150"/>
    </row>
    <row r="201" spans="3:8" ht="12.75">
      <c r="C201" s="150"/>
      <c r="D201" s="150"/>
      <c r="E201" s="150"/>
      <c r="F201" s="150"/>
      <c r="G201" s="150"/>
      <c r="H201" s="150"/>
    </row>
    <row r="202" spans="3:8" ht="12.75">
      <c r="C202" s="150"/>
      <c r="D202" s="150"/>
      <c r="E202" s="150"/>
      <c r="F202" s="150"/>
      <c r="G202" s="150"/>
      <c r="H202" s="150"/>
    </row>
    <row r="203" spans="3:8" ht="12.75">
      <c r="C203" s="150"/>
      <c r="D203" s="150"/>
      <c r="E203" s="150"/>
      <c r="F203" s="150"/>
      <c r="G203" s="150"/>
      <c r="H203" s="150"/>
    </row>
    <row r="204" spans="3:8" ht="12.75">
      <c r="C204" s="150"/>
      <c r="D204" s="150"/>
      <c r="E204" s="150"/>
      <c r="F204" s="150"/>
      <c r="G204" s="150"/>
      <c r="H204" s="150"/>
    </row>
    <row r="205" spans="3:8" ht="12.75">
      <c r="C205" s="150"/>
      <c r="D205" s="150"/>
      <c r="E205" s="150"/>
      <c r="F205" s="150"/>
      <c r="G205" s="150"/>
      <c r="H205" s="150"/>
    </row>
    <row r="206" spans="3:8" ht="12.75">
      <c r="C206" s="150"/>
      <c r="D206" s="150"/>
      <c r="E206" s="150"/>
      <c r="F206" s="150"/>
      <c r="G206" s="150"/>
      <c r="H206" s="150"/>
    </row>
    <row r="207" spans="3:8" ht="12.75">
      <c r="C207" s="150"/>
      <c r="D207" s="150"/>
      <c r="E207" s="150"/>
      <c r="F207" s="150"/>
      <c r="G207" s="150"/>
      <c r="H207" s="150"/>
    </row>
    <row r="208" spans="3:8" ht="12.75">
      <c r="C208" s="150"/>
      <c r="D208" s="150"/>
      <c r="E208" s="150"/>
      <c r="F208" s="150"/>
      <c r="G208" s="150"/>
      <c r="H208" s="150"/>
    </row>
    <row r="209" spans="3:8" ht="12.75">
      <c r="C209" s="150"/>
      <c r="D209" s="150"/>
      <c r="E209" s="150"/>
      <c r="F209" s="150"/>
      <c r="G209" s="150"/>
      <c r="H209" s="150"/>
    </row>
    <row r="210" spans="3:8" ht="12.75">
      <c r="C210" s="150"/>
      <c r="D210" s="150"/>
      <c r="E210" s="150"/>
      <c r="F210" s="150"/>
      <c r="G210" s="150"/>
      <c r="H210" s="150"/>
    </row>
    <row r="211" spans="3:8" ht="12.75">
      <c r="C211" s="150"/>
      <c r="D211" s="150"/>
      <c r="E211" s="150"/>
      <c r="F211" s="150"/>
      <c r="G211" s="150"/>
      <c r="H211" s="150"/>
    </row>
    <row r="212" spans="3:8" ht="12.75">
      <c r="C212" s="150"/>
      <c r="D212" s="150"/>
      <c r="E212" s="150"/>
      <c r="F212" s="150"/>
      <c r="G212" s="150"/>
      <c r="H212" s="150"/>
    </row>
  </sheetData>
  <mergeCells count="16">
    <mergeCell ref="A1:B2"/>
    <mergeCell ref="A5:H5"/>
    <mergeCell ref="A7:A8"/>
    <mergeCell ref="B7:B8"/>
    <mergeCell ref="C7:C8"/>
    <mergeCell ref="D7:H7"/>
    <mergeCell ref="A9:H9"/>
    <mergeCell ref="A10:A15"/>
    <mergeCell ref="A17:A21"/>
    <mergeCell ref="A23:A27"/>
    <mergeCell ref="A46:H46"/>
    <mergeCell ref="A47:A49"/>
    <mergeCell ref="A30:H30"/>
    <mergeCell ref="A31:A32"/>
    <mergeCell ref="A37:H37"/>
    <mergeCell ref="A38:A3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3" sqref="C3"/>
    </sheetView>
  </sheetViews>
  <sheetFormatPr defaultColWidth="9.33203125" defaultRowHeight="19.5" customHeight="1"/>
  <cols>
    <col min="1" max="1" width="5.83203125" style="224" customWidth="1"/>
    <col min="2" max="2" width="5.5" style="224" customWidth="1"/>
    <col min="3" max="3" width="80.83203125" style="224" customWidth="1"/>
    <col min="4" max="4" width="22" style="224" customWidth="1"/>
    <col min="5" max="16384" width="9.33203125" style="224" customWidth="1"/>
  </cols>
  <sheetData>
    <row r="1" ht="19.5" customHeight="1">
      <c r="A1" s="127" t="s">
        <v>310</v>
      </c>
    </row>
    <row r="2" ht="19.5" customHeight="1">
      <c r="A2" s="130" t="s">
        <v>306</v>
      </c>
    </row>
    <row r="3" ht="12" customHeight="1"/>
    <row r="4" spans="1:4" ht="26.25" customHeight="1">
      <c r="A4" s="129"/>
      <c r="B4" s="129"/>
      <c r="C4" s="342" t="s">
        <v>277</v>
      </c>
      <c r="D4" s="342"/>
    </row>
    <row r="5" spans="1:4" ht="19.5" customHeight="1">
      <c r="A5" s="129"/>
      <c r="B5" s="129"/>
      <c r="C5" s="139"/>
      <c r="D5" s="139"/>
    </row>
    <row r="6" spans="1:4" ht="19.5" customHeight="1">
      <c r="A6" s="343" t="s">
        <v>278</v>
      </c>
      <c r="B6" s="343"/>
      <c r="C6" s="343"/>
      <c r="D6" s="343"/>
    </row>
    <row r="7" spans="1:4" ht="19.5" customHeight="1" thickBot="1">
      <c r="A7" s="225"/>
      <c r="B7" s="225"/>
      <c r="C7" s="225"/>
      <c r="D7" s="225"/>
    </row>
    <row r="8" spans="1:4" ht="19.5" customHeight="1" thickBot="1" thickTop="1">
      <c r="A8" s="226" t="s">
        <v>197</v>
      </c>
      <c r="B8" s="341" t="s">
        <v>279</v>
      </c>
      <c r="C8" s="341"/>
      <c r="D8" s="227">
        <f>D9+D16</f>
        <v>1174236</v>
      </c>
    </row>
    <row r="9" spans="1:4" ht="19.5" customHeight="1" thickTop="1">
      <c r="A9" s="228"/>
      <c r="B9" s="344" t="s">
        <v>280</v>
      </c>
      <c r="C9" s="344"/>
      <c r="D9" s="229">
        <f>SUM(D10:D15)</f>
        <v>963900</v>
      </c>
    </row>
    <row r="10" spans="1:4" ht="32.25" customHeight="1">
      <c r="A10" s="230"/>
      <c r="B10" s="231" t="s">
        <v>190</v>
      </c>
      <c r="C10" s="232" t="s">
        <v>298</v>
      </c>
      <c r="D10" s="233">
        <v>200000</v>
      </c>
    </row>
    <row r="11" spans="1:4" ht="23.25" customHeight="1">
      <c r="A11" s="230"/>
      <c r="B11" s="231" t="s">
        <v>190</v>
      </c>
      <c r="C11" s="232" t="s">
        <v>281</v>
      </c>
      <c r="D11" s="233">
        <v>227900</v>
      </c>
    </row>
    <row r="12" spans="1:4" ht="21.75" customHeight="1">
      <c r="A12" s="230"/>
      <c r="B12" s="231" t="s">
        <v>190</v>
      </c>
      <c r="C12" s="232" t="s">
        <v>282</v>
      </c>
      <c r="D12" s="233">
        <v>50000</v>
      </c>
    </row>
    <row r="13" spans="1:4" ht="32.25" customHeight="1">
      <c r="A13" s="230"/>
      <c r="B13" s="231" t="s">
        <v>190</v>
      </c>
      <c r="C13" s="232" t="s">
        <v>283</v>
      </c>
      <c r="D13" s="233">
        <v>8000</v>
      </c>
    </row>
    <row r="14" spans="1:4" ht="36" customHeight="1">
      <c r="A14" s="230"/>
      <c r="B14" s="231" t="s">
        <v>190</v>
      </c>
      <c r="C14" s="232" t="s">
        <v>284</v>
      </c>
      <c r="D14" s="233">
        <v>470000</v>
      </c>
    </row>
    <row r="15" spans="1:4" ht="30.75" customHeight="1">
      <c r="A15" s="234"/>
      <c r="B15" s="231" t="s">
        <v>190</v>
      </c>
      <c r="C15" s="232" t="s">
        <v>285</v>
      </c>
      <c r="D15" s="235">
        <v>8000</v>
      </c>
    </row>
    <row r="16" spans="1:4" ht="24" customHeight="1">
      <c r="A16" s="230"/>
      <c r="B16" s="339" t="s">
        <v>286</v>
      </c>
      <c r="C16" s="340"/>
      <c r="D16" s="236">
        <f>SUM(D17:D20)</f>
        <v>210336</v>
      </c>
    </row>
    <row r="17" spans="1:4" ht="28.5" customHeight="1">
      <c r="A17" s="230"/>
      <c r="B17" s="231" t="s">
        <v>190</v>
      </c>
      <c r="C17" s="232" t="s">
        <v>287</v>
      </c>
      <c r="D17" s="233">
        <v>170000</v>
      </c>
    </row>
    <row r="18" spans="1:4" ht="34.5" customHeight="1">
      <c r="A18" s="230"/>
      <c r="B18" s="231" t="s">
        <v>190</v>
      </c>
      <c r="C18" s="232" t="s">
        <v>288</v>
      </c>
      <c r="D18" s="233">
        <v>20000</v>
      </c>
    </row>
    <row r="19" spans="1:4" ht="33" customHeight="1">
      <c r="A19" s="234"/>
      <c r="B19" s="237" t="s">
        <v>190</v>
      </c>
      <c r="C19" s="238" t="s">
        <v>289</v>
      </c>
      <c r="D19" s="235">
        <v>2500</v>
      </c>
    </row>
    <row r="20" spans="1:4" ht="32.25" customHeight="1" thickBot="1">
      <c r="A20" s="234"/>
      <c r="B20" s="237" t="s">
        <v>190</v>
      </c>
      <c r="C20" s="238" t="s">
        <v>290</v>
      </c>
      <c r="D20" s="235">
        <v>17836</v>
      </c>
    </row>
    <row r="21" spans="1:4" ht="19.5" customHeight="1" thickBot="1" thickTop="1">
      <c r="A21" s="226" t="s">
        <v>199</v>
      </c>
      <c r="B21" s="341" t="s">
        <v>291</v>
      </c>
      <c r="C21" s="341"/>
      <c r="D21" s="227">
        <f>D22</f>
        <v>50000</v>
      </c>
    </row>
    <row r="22" spans="1:4" ht="22.5" customHeight="1" thickTop="1">
      <c r="A22" s="234"/>
      <c r="B22" s="339" t="s">
        <v>286</v>
      </c>
      <c r="C22" s="340"/>
      <c r="D22" s="239">
        <f>D23</f>
        <v>50000</v>
      </c>
    </row>
    <row r="23" spans="1:4" ht="19.5" customHeight="1" thickBot="1">
      <c r="A23" s="240"/>
      <c r="B23" s="241" t="s">
        <v>190</v>
      </c>
      <c r="C23" s="242" t="s">
        <v>174</v>
      </c>
      <c r="D23" s="243">
        <v>50000</v>
      </c>
    </row>
    <row r="24" spans="1:4" ht="19.5" customHeight="1" thickBot="1" thickTop="1">
      <c r="A24" s="244"/>
      <c r="B24" s="244"/>
      <c r="C24" s="245" t="s">
        <v>52</v>
      </c>
      <c r="D24" s="227">
        <f>D21+D8</f>
        <v>1224236</v>
      </c>
    </row>
    <row r="25" spans="1:4" ht="19.5" customHeight="1" thickTop="1">
      <c r="A25" s="129"/>
      <c r="B25" s="129"/>
      <c r="C25" s="129"/>
      <c r="D25" s="129"/>
    </row>
    <row r="26" spans="1:4" ht="19.5" customHeight="1" thickBot="1">
      <c r="A26" s="129"/>
      <c r="B26" s="337" t="s">
        <v>292</v>
      </c>
      <c r="C26" s="337"/>
      <c r="D26" s="246">
        <f>SUM(D27:D29)</f>
        <v>963900</v>
      </c>
    </row>
    <row r="27" spans="1:4" ht="19.5" customHeight="1" thickTop="1">
      <c r="A27" s="129"/>
      <c r="B27" s="247" t="s">
        <v>190</v>
      </c>
      <c r="C27" s="248" t="s">
        <v>293</v>
      </c>
      <c r="D27" s="249">
        <f>D11+D12</f>
        <v>277900</v>
      </c>
    </row>
    <row r="28" spans="1:4" ht="19.5" customHeight="1">
      <c r="A28" s="129"/>
      <c r="B28" s="250" t="s">
        <v>190</v>
      </c>
      <c r="C28" s="251" t="s">
        <v>294</v>
      </c>
      <c r="D28" s="252">
        <f>D10</f>
        <v>200000</v>
      </c>
    </row>
    <row r="29" spans="1:4" ht="19.5" customHeight="1" thickBot="1">
      <c r="A29" s="129"/>
      <c r="B29" s="253" t="s">
        <v>190</v>
      </c>
      <c r="C29" s="254" t="s">
        <v>295</v>
      </c>
      <c r="D29" s="255">
        <f>D13+D14+D15</f>
        <v>486000</v>
      </c>
    </row>
    <row r="30" spans="1:4" ht="19.5" customHeight="1" thickBot="1" thickTop="1">
      <c r="A30" s="129"/>
      <c r="B30" s="338" t="s">
        <v>296</v>
      </c>
      <c r="C30" s="338"/>
      <c r="D30" s="256">
        <f>D31</f>
        <v>260336</v>
      </c>
    </row>
    <row r="31" spans="1:4" ht="19.5" customHeight="1" thickBot="1" thickTop="1">
      <c r="A31" s="129"/>
      <c r="B31" s="257" t="s">
        <v>190</v>
      </c>
      <c r="C31" s="258" t="s">
        <v>295</v>
      </c>
      <c r="D31" s="259">
        <f>D17+D18+D19+D20+D23</f>
        <v>260336</v>
      </c>
    </row>
    <row r="32" ht="19.5" customHeight="1" thickTop="1"/>
  </sheetData>
  <mergeCells count="9">
    <mergeCell ref="C4:D4"/>
    <mergeCell ref="A6:D6"/>
    <mergeCell ref="B8:C8"/>
    <mergeCell ref="B9:C9"/>
    <mergeCell ref="B26:C26"/>
    <mergeCell ref="B30:C30"/>
    <mergeCell ref="B16:C16"/>
    <mergeCell ref="B21:C21"/>
    <mergeCell ref="B22:C2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2010-02-26T11:31:45Z</cp:lastPrinted>
  <dcterms:created xsi:type="dcterms:W3CDTF">2010-02-24T10:53:05Z</dcterms:created>
  <dcterms:modified xsi:type="dcterms:W3CDTF">2010-02-26T11:37:57Z</dcterms:modified>
  <cp:category/>
  <cp:version/>
  <cp:contentType/>
  <cp:contentStatus/>
</cp:coreProperties>
</file>