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activeTab="0"/>
  </bookViews>
  <sheets>
    <sheet name="Zał 6" sheetId="1" r:id="rId1"/>
    <sheet name="Zał 13" sheetId="2" r:id="rId2"/>
  </sheets>
  <definedNames/>
  <calcPr fullCalcOnLoad="1"/>
</workbook>
</file>

<file path=xl/sharedStrings.xml><?xml version="1.0" encoding="utf-8"?>
<sst xmlns="http://schemas.openxmlformats.org/spreadsheetml/2006/main" count="133" uniqueCount="87">
  <si>
    <t>Wydatki na programy i projekty realizowane</t>
  </si>
  <si>
    <t>ze środków funduszy strukturalnych i Funduszu Spójności ( art. 184 ust. 1 pkt 6 ustawy o finansach publicznych)</t>
  </si>
  <si>
    <t>Lp.</t>
  </si>
  <si>
    <t>Projekt</t>
  </si>
  <si>
    <t>Klasyfikacja
(dział, rozdział)</t>
  </si>
  <si>
    <t>Wydatki w okresie realizacji projektu 
(całkowita wartość Projektu)</t>
  </si>
  <si>
    <t>z tego:</t>
  </si>
  <si>
    <t>Środki z budżetu JST</t>
  </si>
  <si>
    <t>Środki z budżetu UE</t>
  </si>
  <si>
    <t>Wydatki razem</t>
  </si>
  <si>
    <t>z tego źródła finansowania:</t>
  </si>
  <si>
    <t>Środki własne</t>
  </si>
  <si>
    <t>pożyczki i kredyty</t>
  </si>
  <si>
    <t xml:space="preserve">pozostałe </t>
  </si>
  <si>
    <t>pożyczki na prefinansowa-nie z budżetu państwa</t>
  </si>
  <si>
    <t>(6+7+8)</t>
  </si>
  <si>
    <t>(10+11+12)</t>
  </si>
  <si>
    <t>I</t>
  </si>
  <si>
    <t>Wydatki majątkowe razem</t>
  </si>
  <si>
    <t>1.1</t>
  </si>
  <si>
    <t xml:space="preserve"> Program: .ZPORR......</t>
  </si>
  <si>
    <t xml:space="preserve"> Priorytet: 3 Działanie: 3.1</t>
  </si>
  <si>
    <r>
      <t>nazwa projektu</t>
    </r>
    <r>
      <rPr>
        <sz val="10"/>
        <rFont val="Arial"/>
        <family val="2"/>
      </rPr>
      <t xml:space="preserve">: </t>
    </r>
    <r>
      <rPr>
        <sz val="8"/>
        <rFont val="Arial"/>
        <family val="2"/>
      </rPr>
      <t>Budowa sieci wodociągowej wraz z przyłączami do budynków we wsi Biała gmina Chojnów.</t>
    </r>
  </si>
  <si>
    <t>Wydatki  razem</t>
  </si>
  <si>
    <t>II</t>
  </si>
  <si>
    <t>Wydatki bieżące razem</t>
  </si>
  <si>
    <t>OGÓŁEM (I+II)</t>
  </si>
  <si>
    <t xml:space="preserve"> Program: SPO-ROL......</t>
  </si>
  <si>
    <t xml:space="preserve"> Priorytet: 2 Działanie: 2.3</t>
  </si>
  <si>
    <r>
      <t>nazwa projektu</t>
    </r>
    <r>
      <rPr>
        <sz val="10"/>
        <rFont val="Arial"/>
        <family val="2"/>
      </rPr>
      <t xml:space="preserve">: </t>
    </r>
    <r>
      <rPr>
        <sz val="8"/>
        <rFont val="Arial"/>
        <family val="2"/>
      </rPr>
      <t>Zakup wyposażenia do świetlicy wijskiej w Osetnicy</t>
    </r>
  </si>
  <si>
    <t>Załącznik Nr 6 do Uchwały Rady Gminy w Chojnowie Nr XLIV/261/2006 z dnia 25 stycznia 2006r.</t>
  </si>
  <si>
    <t>PLAN ZADAŃ INWESTYCYCYJNYCH NA ROK 2006</t>
  </si>
  <si>
    <t>Dział</t>
  </si>
  <si>
    <t>Rozdział</t>
  </si>
  <si>
    <t>§</t>
  </si>
  <si>
    <t>Nazwa inwestycji</t>
  </si>
  <si>
    <t>Wartość kosztorysowa</t>
  </si>
  <si>
    <t>Zab. z odr.ter. płatności</t>
  </si>
  <si>
    <t xml:space="preserve">Pożyczki, kredyty długoterm. </t>
  </si>
  <si>
    <t>Dotacje WFOŚiGW, ZPORR, MGiP i inne</t>
  </si>
  <si>
    <t>Wydatki do poniesienia w roku budż.</t>
  </si>
  <si>
    <t>010</t>
  </si>
  <si>
    <t>01010</t>
  </si>
  <si>
    <t>6050</t>
  </si>
  <si>
    <t>Wodociąg Goliszów.</t>
  </si>
  <si>
    <t>Budowa sieci wodociągowej do strefy gospodarczej Krzywa -  Okmiany</t>
  </si>
  <si>
    <t>Budowa sieci wodociągowej we wsi Gołaczów wraz z przyłączami do budynków.</t>
  </si>
  <si>
    <t>6058</t>
  </si>
  <si>
    <t>Budowa  sieci wodociągowej wraz z przyłączami do budynków  we  wsi  Biała gmina Chojnów.</t>
  </si>
  <si>
    <t>6059</t>
  </si>
  <si>
    <t>600</t>
  </si>
  <si>
    <t>60016</t>
  </si>
  <si>
    <t>Modernizacja drogi gminnej we wsi Pawlikowice</t>
  </si>
  <si>
    <t>Wykonanie dokumentacji projektowo - kosztorysowej budowy drogi w miejscowości Krzywa</t>
  </si>
  <si>
    <t>6060</t>
  </si>
  <si>
    <t>Zakup wiat przystankowych</t>
  </si>
  <si>
    <t>700</t>
  </si>
  <si>
    <t>70005</t>
  </si>
  <si>
    <t>Zakup  gruntów  ANR</t>
  </si>
  <si>
    <t>70095</t>
  </si>
  <si>
    <t>Budowa świetlicy  wiejskiej  w  miejscowości   Pawlikowice.</t>
  </si>
  <si>
    <t>750</t>
  </si>
  <si>
    <t>75023</t>
  </si>
  <si>
    <t>Zakup  sprzętu  informatycznego, kopiarki i oprogramowania  na  potrzeby  Urzędu  Gminy</t>
  </si>
  <si>
    <t>754</t>
  </si>
  <si>
    <t>75412</t>
  </si>
  <si>
    <t>Wykonanie dokumentacji technicznej rozbudowy garażu dla OSP Jaroszówka</t>
  </si>
  <si>
    <t>Przebudowa budynku gospodarczego na garaż remizy    OSP w Krzywej.</t>
  </si>
  <si>
    <t>75414</t>
  </si>
  <si>
    <t>Zakup sprzętu na wyposażenie Gminnego Zespołu Reagowania</t>
  </si>
  <si>
    <t>801</t>
  </si>
  <si>
    <t>80101</t>
  </si>
  <si>
    <t>Wykonanie dokumentacji projektowo - kosztorysowej budowy sali gimnastycznej przy Szkole Podstawowej w Krzywej</t>
  </si>
  <si>
    <t>851</t>
  </si>
  <si>
    <t>85151</t>
  </si>
  <si>
    <t>Zakup sprzętu EKG do GZZOP w Krzywej</t>
  </si>
  <si>
    <t>926</t>
  </si>
  <si>
    <t>92695</t>
  </si>
  <si>
    <t>Budowa boiska sportowego we wsi Witków</t>
  </si>
  <si>
    <t>Budowa  szatni sportowej we wsi Gołaczów etap I.</t>
  </si>
  <si>
    <t>RAZEM</t>
  </si>
  <si>
    <t>*</t>
  </si>
  <si>
    <t>Załącznik Nr 13 do Uchwały Rady Gminy w Chojnowie                                                                              Nr XLIV/261/2006 z dnia 25 stycznia 2006r.</t>
  </si>
  <si>
    <t>Wykonanie przyłącza do strefy gospodarczej w Gołaczowie</t>
  </si>
  <si>
    <t>Wykonanie podjazdu do Ośrodka Zdrowia w Krzywej</t>
  </si>
  <si>
    <t>Załącznik Nr 3 do Uchwały Rady Gminy w Chojnowie                            NrXLVI/271/2006 z dnia 30 marca 2006r.</t>
  </si>
  <si>
    <t>Załącznik Nr 4 do Uchwały Rady Gminy w Chojnowie Nr XLVI/271/2006 z dnia 30 marca 2006r.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</si>
</sst>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00\ _z_ł_-;\-* #,##0.000\ _z_ł_-;_-* &quot;-&quot;??\ _z_ł_-;_-@_-"/>
    <numFmt numFmtId="166" formatCode="_-* #,##0.0000\ _z_ł_-;\-* #,##0.0000\ _z_ł_-;_-* &quot;-&quot;??\ _z_ł_-;_-@_-"/>
    <numFmt numFmtId="167" formatCode="_-* #,##0.0\ _z_ł_-;\-* #,##0.0\ _z_ł_-;_-* &quot;-&quot;??\ _z_ł_-;_-@_-"/>
  </numFmts>
  <fonts count="14">
    <font>
      <sz val="10"/>
      <name val="Arial"/>
      <family val="0"/>
    </font>
    <font>
      <b/>
      <sz val="10"/>
      <name val="Arial"/>
      <family val="2"/>
    </font>
    <font>
      <b/>
      <sz val="13"/>
      <name val="Bookman Old Style"/>
      <family val="1"/>
    </font>
    <font>
      <b/>
      <sz val="14"/>
      <name val="Times New Roman"/>
      <family val="1"/>
    </font>
    <font>
      <sz val="8"/>
      <name val="Arial"/>
      <family val="2"/>
    </font>
    <font>
      <sz val="7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2"/>
      <name val="Times New Roman"/>
      <family val="1"/>
    </font>
    <font>
      <b/>
      <sz val="8"/>
      <name val="Times New Roman"/>
      <family val="1"/>
    </font>
    <font>
      <b/>
      <sz val="12"/>
      <name val="Arial"/>
      <family val="2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64" fontId="8" fillId="0" borderId="1" xfId="15" applyNumberFormat="1" applyFont="1" applyBorder="1" applyAlignment="1">
      <alignment horizontal="center" vertical="center"/>
    </xf>
    <xf numFmtId="164" fontId="9" fillId="0" borderId="1" xfId="15" applyNumberFormat="1" applyFont="1" applyBorder="1" applyAlignment="1">
      <alignment horizontal="center" vertical="center" wrapText="1"/>
    </xf>
    <xf numFmtId="164" fontId="9" fillId="0" borderId="1" xfId="15" applyNumberFormat="1" applyFont="1" applyBorder="1" applyAlignment="1">
      <alignment horizontal="center" vertical="center"/>
    </xf>
    <xf numFmtId="164" fontId="9" fillId="0" borderId="2" xfId="15" applyNumberFormat="1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4" xfId="0" applyBorder="1" applyAlignment="1">
      <alignment horizontal="center" vertical="center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vertical="center" wrapText="1"/>
    </xf>
    <xf numFmtId="164" fontId="8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/>
    </xf>
    <xf numFmtId="164" fontId="9" fillId="0" borderId="5" xfId="15" applyNumberFormat="1" applyFont="1" applyBorder="1" applyAlignment="1">
      <alignment horizontal="center" vertical="center"/>
    </xf>
    <xf numFmtId="164" fontId="9" fillId="0" borderId="6" xfId="15" applyNumberFormat="1" applyFont="1" applyBorder="1" applyAlignment="1">
      <alignment horizontal="center" vertical="center"/>
    </xf>
    <xf numFmtId="164" fontId="0" fillId="0" borderId="7" xfId="15" applyNumberFormat="1" applyBorder="1" applyAlignment="1">
      <alignment horizontal="center" vertical="center"/>
    </xf>
    <xf numFmtId="164" fontId="4" fillId="0" borderId="5" xfId="15" applyNumberFormat="1" applyFont="1" applyBorder="1" applyAlignment="1">
      <alignment horizontal="center" vertical="center"/>
    </xf>
    <xf numFmtId="164" fontId="0" fillId="0" borderId="8" xfId="15" applyNumberFormat="1" applyBorder="1" applyAlignment="1">
      <alignment horizontal="center" vertical="center"/>
    </xf>
    <xf numFmtId="164" fontId="8" fillId="0" borderId="8" xfId="15" applyNumberFormat="1" applyFont="1" applyBorder="1" applyAlignment="1">
      <alignment horizontal="center" vertical="center"/>
    </xf>
    <xf numFmtId="164" fontId="8" fillId="0" borderId="9" xfId="15" applyNumberFormat="1" applyFont="1" applyBorder="1" applyAlignment="1">
      <alignment horizontal="center" vertical="center"/>
    </xf>
    <xf numFmtId="164" fontId="9" fillId="0" borderId="1" xfId="15" applyNumberFormat="1" applyFont="1" applyBorder="1" applyAlignment="1">
      <alignment vertical="center" wrapText="1"/>
    </xf>
    <xf numFmtId="0" fontId="1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2" fillId="0" borderId="0" xfId="0" applyFont="1" applyAlignment="1">
      <alignment/>
    </xf>
    <xf numFmtId="0" fontId="0" fillId="0" borderId="0" xfId="0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justify" vertical="center" wrapText="1"/>
    </xf>
    <xf numFmtId="164" fontId="4" fillId="0" borderId="5" xfId="15" applyNumberFormat="1" applyFont="1" applyBorder="1" applyAlignment="1">
      <alignment vertical="center"/>
    </xf>
    <xf numFmtId="164" fontId="7" fillId="0" borderId="6" xfId="15" applyNumberFormat="1" applyFont="1" applyBorder="1" applyAlignment="1">
      <alignment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justify" vertical="center" wrapText="1"/>
    </xf>
    <xf numFmtId="164" fontId="4" fillId="0" borderId="1" xfId="15" applyNumberFormat="1" applyFont="1" applyBorder="1" applyAlignment="1">
      <alignment vertical="center"/>
    </xf>
    <xf numFmtId="164" fontId="7" fillId="0" borderId="2" xfId="15" applyNumberFormat="1" applyFont="1" applyBorder="1" applyAlignment="1">
      <alignment vertical="center"/>
    </xf>
    <xf numFmtId="0" fontId="13" fillId="0" borderId="1" xfId="0" applyFont="1" applyFill="1" applyBorder="1" applyAlignment="1">
      <alignment horizontal="justify" vertical="center" wrapText="1"/>
    </xf>
    <xf numFmtId="164" fontId="4" fillId="0" borderId="1" xfId="15" applyNumberFormat="1" applyFont="1" applyFill="1" applyBorder="1" applyAlignment="1">
      <alignment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justify" vertical="center" wrapText="1"/>
    </xf>
    <xf numFmtId="164" fontId="4" fillId="0" borderId="14" xfId="15" applyNumberFormat="1" applyFont="1" applyBorder="1" applyAlignment="1">
      <alignment vertical="center"/>
    </xf>
    <xf numFmtId="164" fontId="7" fillId="0" borderId="15" xfId="15" applyNumberFormat="1" applyFont="1" applyBorder="1" applyAlignment="1">
      <alignment vertical="center"/>
    </xf>
    <xf numFmtId="0" fontId="13" fillId="0" borderId="14" xfId="0" applyFont="1" applyFill="1" applyBorder="1" applyAlignment="1">
      <alignment horizontal="justify" vertical="center" wrapText="1"/>
    </xf>
    <xf numFmtId="164" fontId="4" fillId="0" borderId="14" xfId="15" applyNumberFormat="1" applyFont="1" applyFill="1" applyBorder="1" applyAlignment="1">
      <alignment vertical="center"/>
    </xf>
    <xf numFmtId="164" fontId="8" fillId="2" borderId="11" xfId="15" applyNumberFormat="1" applyFont="1" applyFill="1" applyBorder="1" applyAlignment="1">
      <alignment horizontal="center" vertical="center"/>
    </xf>
    <xf numFmtId="164" fontId="8" fillId="0" borderId="11" xfId="15" applyNumberFormat="1" applyFont="1" applyBorder="1" applyAlignment="1">
      <alignment vertical="center"/>
    </xf>
    <xf numFmtId="164" fontId="7" fillId="0" borderId="12" xfId="15" applyNumberFormat="1" applyFont="1" applyBorder="1" applyAlignment="1">
      <alignment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wrapText="1"/>
    </xf>
    <xf numFmtId="164" fontId="6" fillId="0" borderId="0" xfId="15" applyNumberFormat="1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0" fillId="0" borderId="0" xfId="0" applyAlignment="1">
      <alignment wrapText="1"/>
    </xf>
    <xf numFmtId="164" fontId="0" fillId="0" borderId="0" xfId="0" applyNumberFormat="1" applyAlignment="1">
      <alignment/>
    </xf>
    <xf numFmtId="0" fontId="0" fillId="0" borderId="1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0" borderId="1" xfId="15" applyNumberFormat="1" applyBorder="1" applyAlignment="1">
      <alignment horizontal="center" vertical="center"/>
    </xf>
    <xf numFmtId="164" fontId="0" fillId="0" borderId="2" xfId="15" applyNumberFormat="1" applyBorder="1" applyAlignment="1">
      <alignment horizontal="center" vertical="center"/>
    </xf>
    <xf numFmtId="0" fontId="1" fillId="0" borderId="14" xfId="0" applyFont="1" applyBorder="1" applyAlignment="1">
      <alignment horizontal="justify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164" fontId="4" fillId="0" borderId="14" xfId="15" applyNumberFormat="1" applyFont="1" applyBorder="1" applyAlignment="1">
      <alignment horizontal="center" vertical="center"/>
    </xf>
    <xf numFmtId="164" fontId="4" fillId="0" borderId="17" xfId="15" applyNumberFormat="1" applyFont="1" applyBorder="1" applyAlignment="1">
      <alignment horizontal="center" vertical="center"/>
    </xf>
    <xf numFmtId="164" fontId="4" fillId="0" borderId="5" xfId="15" applyNumberFormat="1" applyFont="1" applyBorder="1" applyAlignment="1">
      <alignment horizontal="center" vertical="center"/>
    </xf>
    <xf numFmtId="164" fontId="5" fillId="0" borderId="14" xfId="15" applyNumberFormat="1" applyFont="1" applyBorder="1" applyAlignment="1">
      <alignment horizontal="center" vertical="center"/>
    </xf>
    <xf numFmtId="164" fontId="5" fillId="0" borderId="5" xfId="15" applyNumberFormat="1" applyFont="1" applyBorder="1" applyAlignment="1">
      <alignment horizontal="center" vertical="center"/>
    </xf>
    <xf numFmtId="164" fontId="0" fillId="0" borderId="14" xfId="15" applyNumberFormat="1" applyBorder="1" applyAlignment="1">
      <alignment horizontal="center" vertical="center"/>
    </xf>
    <xf numFmtId="164" fontId="0" fillId="0" borderId="5" xfId="15" applyNumberFormat="1" applyBorder="1" applyAlignment="1">
      <alignment horizontal="center" vertical="center"/>
    </xf>
    <xf numFmtId="164" fontId="5" fillId="0" borderId="15" xfId="15" applyNumberFormat="1" applyFont="1" applyBorder="1" applyAlignment="1">
      <alignment horizontal="center" vertical="center"/>
    </xf>
    <xf numFmtId="164" fontId="5" fillId="0" borderId="6" xfId="15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center" vertical="center"/>
    </xf>
    <xf numFmtId="0" fontId="1" fillId="0" borderId="5" xfId="0" applyFont="1" applyBorder="1" applyAlignment="1">
      <alignment horizontal="justify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workbookViewId="0" topLeftCell="C1">
      <selection activeCell="D2" sqref="D2"/>
    </sheetView>
  </sheetViews>
  <sheetFormatPr defaultColWidth="9.140625" defaultRowHeight="12.75"/>
  <cols>
    <col min="1" max="1" width="3.7109375" style="0" customWidth="1"/>
    <col min="2" max="2" width="5.8515625" style="0" customWidth="1"/>
    <col min="3" max="3" width="4.28125" style="0" customWidth="1"/>
    <col min="4" max="4" width="66.7109375" style="0" customWidth="1"/>
    <col min="5" max="5" width="10.00390625" style="0" customWidth="1"/>
    <col min="6" max="6" width="9.7109375" style="0" customWidth="1"/>
    <col min="7" max="7" width="9.00390625" style="0" customWidth="1"/>
    <col min="8" max="8" width="10.140625" style="0" customWidth="1"/>
    <col min="9" max="9" width="9.57421875" style="0" customWidth="1"/>
    <col min="10" max="10" width="12.7109375" style="0" customWidth="1"/>
    <col min="12" max="12" width="12.28125" style="0" bestFit="1" customWidth="1"/>
  </cols>
  <sheetData>
    <row r="1" spans="4:5" ht="25.5">
      <c r="D1" s="2" t="s">
        <v>85</v>
      </c>
      <c r="E1" s="1"/>
    </row>
    <row r="2" spans="1:11" ht="25.5" customHeight="1">
      <c r="A2" s="39"/>
      <c r="F2" s="87" t="s">
        <v>30</v>
      </c>
      <c r="G2" s="87"/>
      <c r="H2" s="87"/>
      <c r="I2" s="87"/>
      <c r="J2" s="87"/>
      <c r="K2" s="40"/>
    </row>
    <row r="3" spans="1:11" ht="21" customHeight="1">
      <c r="A3" s="88" t="s">
        <v>31</v>
      </c>
      <c r="B3" s="88"/>
      <c r="C3" s="88"/>
      <c r="D3" s="88"/>
      <c r="E3" s="88"/>
      <c r="F3" s="88"/>
      <c r="G3" s="88"/>
      <c r="H3" s="88"/>
      <c r="I3" s="88"/>
      <c r="J3" s="88"/>
      <c r="K3" s="41"/>
    </row>
    <row r="4" spans="1:10" ht="10.5" customHeight="1" thickBot="1">
      <c r="A4" s="42"/>
      <c r="B4" s="42"/>
      <c r="C4" s="42"/>
      <c r="D4" s="42"/>
      <c r="E4" s="42"/>
      <c r="F4" s="42"/>
      <c r="G4" s="42"/>
      <c r="H4" s="42"/>
      <c r="I4" s="42"/>
      <c r="J4" s="42"/>
    </row>
    <row r="5" spans="1:12" ht="39" customHeight="1" thickBot="1" thickTop="1">
      <c r="A5" s="43" t="s">
        <v>32</v>
      </c>
      <c r="B5" s="44" t="s">
        <v>33</v>
      </c>
      <c r="C5" s="45" t="s">
        <v>34</v>
      </c>
      <c r="D5" s="46" t="s">
        <v>35</v>
      </c>
      <c r="E5" s="47" t="s">
        <v>36</v>
      </c>
      <c r="F5" s="47" t="s">
        <v>11</v>
      </c>
      <c r="G5" s="47" t="s">
        <v>37</v>
      </c>
      <c r="H5" s="47" t="s">
        <v>38</v>
      </c>
      <c r="I5" s="47" t="s">
        <v>39</v>
      </c>
      <c r="J5" s="48" t="s">
        <v>40</v>
      </c>
      <c r="K5" s="49"/>
      <c r="L5" s="50"/>
    </row>
    <row r="6" spans="1:10" ht="19.5" customHeight="1" thickTop="1">
      <c r="A6" s="51" t="s">
        <v>41</v>
      </c>
      <c r="B6" s="52" t="s">
        <v>42</v>
      </c>
      <c r="C6" s="52" t="s">
        <v>43</v>
      </c>
      <c r="D6" s="53" t="s">
        <v>44</v>
      </c>
      <c r="E6" s="54">
        <v>1611261</v>
      </c>
      <c r="F6" s="54"/>
      <c r="G6" s="54">
        <v>374076</v>
      </c>
      <c r="H6" s="54"/>
      <c r="I6" s="54"/>
      <c r="J6" s="55">
        <f aca="true" t="shared" si="0" ref="J6:J26">SUM(F6:I6)</f>
        <v>374076</v>
      </c>
    </row>
    <row r="7" spans="1:10" ht="26.25" customHeight="1">
      <c r="A7" s="56" t="s">
        <v>41</v>
      </c>
      <c r="B7" s="57" t="s">
        <v>42</v>
      </c>
      <c r="C7" s="57" t="s">
        <v>43</v>
      </c>
      <c r="D7" s="58" t="s">
        <v>45</v>
      </c>
      <c r="E7" s="59">
        <v>328658</v>
      </c>
      <c r="F7" s="59">
        <v>40000</v>
      </c>
      <c r="G7" s="59"/>
      <c r="H7" s="59"/>
      <c r="I7" s="59"/>
      <c r="J7" s="60">
        <f t="shared" si="0"/>
        <v>40000</v>
      </c>
    </row>
    <row r="8" spans="1:10" ht="26.25" customHeight="1">
      <c r="A8" s="56" t="s">
        <v>41</v>
      </c>
      <c r="B8" s="57" t="s">
        <v>42</v>
      </c>
      <c r="C8" s="57" t="s">
        <v>43</v>
      </c>
      <c r="D8" s="58" t="s">
        <v>46</v>
      </c>
      <c r="E8" s="59">
        <v>394496</v>
      </c>
      <c r="F8" s="59">
        <v>121348</v>
      </c>
      <c r="G8" s="59"/>
      <c r="H8" s="59">
        <v>214670</v>
      </c>
      <c r="I8" s="59"/>
      <c r="J8" s="60">
        <f t="shared" si="0"/>
        <v>336018</v>
      </c>
    </row>
    <row r="9" spans="1:10" ht="26.25" customHeight="1">
      <c r="A9" s="56"/>
      <c r="B9" s="57"/>
      <c r="C9" s="57" t="s">
        <v>43</v>
      </c>
      <c r="D9" s="58" t="s">
        <v>48</v>
      </c>
      <c r="E9" s="91">
        <v>4122069</v>
      </c>
      <c r="F9" s="59">
        <v>6593</v>
      </c>
      <c r="G9" s="59"/>
      <c r="H9" s="59"/>
      <c r="I9" s="59"/>
      <c r="J9" s="60">
        <f t="shared" si="0"/>
        <v>6593</v>
      </c>
    </row>
    <row r="10" spans="1:12" ht="24.75" customHeight="1">
      <c r="A10" s="89" t="s">
        <v>41</v>
      </c>
      <c r="B10" s="90" t="s">
        <v>42</v>
      </c>
      <c r="C10" s="57" t="s">
        <v>47</v>
      </c>
      <c r="D10" s="58" t="s">
        <v>48</v>
      </c>
      <c r="E10" s="92"/>
      <c r="F10" s="59"/>
      <c r="G10" s="59"/>
      <c r="H10" s="59"/>
      <c r="I10" s="59">
        <v>1673613</v>
      </c>
      <c r="J10" s="60">
        <f t="shared" si="0"/>
        <v>1673613</v>
      </c>
      <c r="L10" s="79"/>
    </row>
    <row r="11" spans="1:10" ht="25.5" customHeight="1">
      <c r="A11" s="89"/>
      <c r="B11" s="90"/>
      <c r="C11" s="57" t="s">
        <v>49</v>
      </c>
      <c r="D11" s="58" t="s">
        <v>48</v>
      </c>
      <c r="E11" s="93"/>
      <c r="F11" s="59">
        <v>1145639</v>
      </c>
      <c r="G11" s="59"/>
      <c r="H11" s="59"/>
      <c r="I11" s="59">
        <v>237715</v>
      </c>
      <c r="J11" s="60">
        <f t="shared" si="0"/>
        <v>1383354</v>
      </c>
    </row>
    <row r="12" spans="1:10" ht="25.5" customHeight="1">
      <c r="A12" s="56" t="s">
        <v>41</v>
      </c>
      <c r="B12" s="57" t="s">
        <v>42</v>
      </c>
      <c r="C12" s="57" t="s">
        <v>43</v>
      </c>
      <c r="D12" s="58" t="s">
        <v>83</v>
      </c>
      <c r="E12" s="34">
        <v>20000</v>
      </c>
      <c r="F12" s="59">
        <v>20000</v>
      </c>
      <c r="G12" s="59"/>
      <c r="H12" s="59"/>
      <c r="I12" s="59"/>
      <c r="J12" s="60">
        <f t="shared" si="0"/>
        <v>20000</v>
      </c>
    </row>
    <row r="13" spans="1:10" ht="19.5" customHeight="1">
      <c r="A13" s="56" t="s">
        <v>50</v>
      </c>
      <c r="B13" s="57" t="s">
        <v>51</v>
      </c>
      <c r="C13" s="57" t="s">
        <v>43</v>
      </c>
      <c r="D13" s="58" t="s">
        <v>52</v>
      </c>
      <c r="E13" s="59">
        <v>709309</v>
      </c>
      <c r="F13" s="59">
        <v>611809</v>
      </c>
      <c r="G13" s="59"/>
      <c r="H13" s="59"/>
      <c r="I13" s="59">
        <v>97500</v>
      </c>
      <c r="J13" s="60">
        <f t="shared" si="0"/>
        <v>709309</v>
      </c>
    </row>
    <row r="14" spans="1:10" ht="24.75" customHeight="1">
      <c r="A14" s="56" t="s">
        <v>50</v>
      </c>
      <c r="B14" s="57" t="s">
        <v>51</v>
      </c>
      <c r="C14" s="57" t="s">
        <v>43</v>
      </c>
      <c r="D14" s="58" t="s">
        <v>53</v>
      </c>
      <c r="E14" s="59">
        <v>29000</v>
      </c>
      <c r="F14" s="59">
        <v>29000</v>
      </c>
      <c r="G14" s="59"/>
      <c r="H14" s="59"/>
      <c r="I14" s="59"/>
      <c r="J14" s="60">
        <f t="shared" si="0"/>
        <v>29000</v>
      </c>
    </row>
    <row r="15" spans="1:10" ht="19.5" customHeight="1">
      <c r="A15" s="56" t="s">
        <v>50</v>
      </c>
      <c r="B15" s="57" t="s">
        <v>51</v>
      </c>
      <c r="C15" s="57" t="s">
        <v>54</v>
      </c>
      <c r="D15" s="58" t="s">
        <v>55</v>
      </c>
      <c r="E15" s="59">
        <v>15000</v>
      </c>
      <c r="F15" s="59">
        <v>15000</v>
      </c>
      <c r="G15" s="59"/>
      <c r="H15" s="59"/>
      <c r="I15" s="59"/>
      <c r="J15" s="60">
        <f t="shared" si="0"/>
        <v>15000</v>
      </c>
    </row>
    <row r="16" spans="1:10" ht="19.5" customHeight="1">
      <c r="A16" s="56" t="s">
        <v>56</v>
      </c>
      <c r="B16" s="57" t="s">
        <v>57</v>
      </c>
      <c r="C16" s="57" t="s">
        <v>54</v>
      </c>
      <c r="D16" s="58" t="s">
        <v>58</v>
      </c>
      <c r="E16" s="59">
        <v>340151</v>
      </c>
      <c r="F16" s="59"/>
      <c r="G16" s="59">
        <v>340151</v>
      </c>
      <c r="H16" s="59"/>
      <c r="I16" s="59"/>
      <c r="J16" s="60">
        <f t="shared" si="0"/>
        <v>340151</v>
      </c>
    </row>
    <row r="17" spans="1:10" ht="19.5" customHeight="1">
      <c r="A17" s="56" t="s">
        <v>56</v>
      </c>
      <c r="B17" s="57" t="s">
        <v>59</v>
      </c>
      <c r="C17" s="57" t="s">
        <v>43</v>
      </c>
      <c r="D17" s="58" t="s">
        <v>60</v>
      </c>
      <c r="E17" s="59">
        <v>218201</v>
      </c>
      <c r="F17" s="59">
        <v>50000</v>
      </c>
      <c r="G17" s="59"/>
      <c r="H17" s="59"/>
      <c r="I17" s="59"/>
      <c r="J17" s="60">
        <f t="shared" si="0"/>
        <v>50000</v>
      </c>
    </row>
    <row r="18" spans="1:10" ht="27" customHeight="1">
      <c r="A18" s="56" t="s">
        <v>61</v>
      </c>
      <c r="B18" s="57" t="s">
        <v>62</v>
      </c>
      <c r="C18" s="57" t="s">
        <v>54</v>
      </c>
      <c r="D18" s="61" t="s">
        <v>63</v>
      </c>
      <c r="E18" s="59">
        <v>30000</v>
      </c>
      <c r="F18" s="59">
        <v>30000</v>
      </c>
      <c r="G18" s="59"/>
      <c r="H18" s="59"/>
      <c r="I18" s="59"/>
      <c r="J18" s="60">
        <f t="shared" si="0"/>
        <v>30000</v>
      </c>
    </row>
    <row r="19" spans="1:10" ht="27.75" customHeight="1">
      <c r="A19" s="56" t="s">
        <v>64</v>
      </c>
      <c r="B19" s="57" t="s">
        <v>65</v>
      </c>
      <c r="C19" s="57" t="s">
        <v>43</v>
      </c>
      <c r="D19" s="61" t="s">
        <v>66</v>
      </c>
      <c r="E19" s="62">
        <v>5000</v>
      </c>
      <c r="F19" s="59">
        <v>3000</v>
      </c>
      <c r="G19" s="59"/>
      <c r="H19" s="59"/>
      <c r="I19" s="59"/>
      <c r="J19" s="60">
        <f t="shared" si="0"/>
        <v>3000</v>
      </c>
    </row>
    <row r="20" spans="1:10" ht="25.5" customHeight="1">
      <c r="A20" s="56" t="s">
        <v>64</v>
      </c>
      <c r="B20" s="57" t="s">
        <v>65</v>
      </c>
      <c r="C20" s="57" t="s">
        <v>43</v>
      </c>
      <c r="D20" s="61" t="s">
        <v>67</v>
      </c>
      <c r="E20" s="62">
        <v>50000</v>
      </c>
      <c r="F20" s="59">
        <v>20000</v>
      </c>
      <c r="G20" s="59"/>
      <c r="H20" s="59"/>
      <c r="I20" s="59"/>
      <c r="J20" s="60">
        <f t="shared" si="0"/>
        <v>20000</v>
      </c>
    </row>
    <row r="21" spans="1:10" ht="19.5" customHeight="1">
      <c r="A21" s="56" t="s">
        <v>64</v>
      </c>
      <c r="B21" s="57" t="s">
        <v>68</v>
      </c>
      <c r="C21" s="57" t="s">
        <v>43</v>
      </c>
      <c r="D21" s="58" t="s">
        <v>69</v>
      </c>
      <c r="E21" s="59">
        <v>9000</v>
      </c>
      <c r="F21" s="59">
        <v>9000</v>
      </c>
      <c r="G21" s="59"/>
      <c r="H21" s="59"/>
      <c r="I21" s="59"/>
      <c r="J21" s="60">
        <f t="shared" si="0"/>
        <v>9000</v>
      </c>
    </row>
    <row r="22" spans="1:10" ht="26.25" customHeight="1">
      <c r="A22" s="56" t="s">
        <v>70</v>
      </c>
      <c r="B22" s="57" t="s">
        <v>71</v>
      </c>
      <c r="C22" s="57" t="s">
        <v>43</v>
      </c>
      <c r="D22" s="58" t="s">
        <v>72</v>
      </c>
      <c r="E22" s="59">
        <v>30000</v>
      </c>
      <c r="F22" s="59">
        <v>30000</v>
      </c>
      <c r="G22" s="59"/>
      <c r="H22" s="59"/>
      <c r="I22" s="59"/>
      <c r="J22" s="60">
        <f t="shared" si="0"/>
        <v>30000</v>
      </c>
    </row>
    <row r="23" spans="1:10" ht="26.25" customHeight="1">
      <c r="A23" s="56" t="s">
        <v>73</v>
      </c>
      <c r="B23" s="57" t="s">
        <v>74</v>
      </c>
      <c r="C23" s="57" t="s">
        <v>43</v>
      </c>
      <c r="D23" s="58" t="s">
        <v>84</v>
      </c>
      <c r="E23" s="59">
        <v>16400</v>
      </c>
      <c r="F23" s="59">
        <v>16400</v>
      </c>
      <c r="G23" s="59"/>
      <c r="H23" s="59"/>
      <c r="I23" s="59"/>
      <c r="J23" s="60">
        <f t="shared" si="0"/>
        <v>16400</v>
      </c>
    </row>
    <row r="24" spans="1:10" ht="15" customHeight="1">
      <c r="A24" s="56" t="s">
        <v>73</v>
      </c>
      <c r="B24" s="57" t="s">
        <v>74</v>
      </c>
      <c r="C24" s="57" t="s">
        <v>54</v>
      </c>
      <c r="D24" s="58" t="s">
        <v>75</v>
      </c>
      <c r="E24" s="59">
        <v>5000</v>
      </c>
      <c r="F24" s="59">
        <v>5000</v>
      </c>
      <c r="G24" s="59"/>
      <c r="H24" s="59"/>
      <c r="I24" s="59"/>
      <c r="J24" s="60">
        <f t="shared" si="0"/>
        <v>5000</v>
      </c>
    </row>
    <row r="25" spans="1:10" ht="19.5" customHeight="1">
      <c r="A25" s="63" t="s">
        <v>76</v>
      </c>
      <c r="B25" s="64" t="s">
        <v>77</v>
      </c>
      <c r="C25" s="64" t="s">
        <v>43</v>
      </c>
      <c r="D25" s="65" t="s">
        <v>78</v>
      </c>
      <c r="E25" s="66">
        <v>20000</v>
      </c>
      <c r="F25" s="66">
        <v>20000</v>
      </c>
      <c r="G25" s="66"/>
      <c r="H25" s="66"/>
      <c r="I25" s="66"/>
      <c r="J25" s="67">
        <f t="shared" si="0"/>
        <v>20000</v>
      </c>
    </row>
    <row r="26" spans="1:10" ht="19.5" customHeight="1" thickBot="1">
      <c r="A26" s="63" t="s">
        <v>76</v>
      </c>
      <c r="B26" s="64" t="s">
        <v>77</v>
      </c>
      <c r="C26" s="64" t="s">
        <v>43</v>
      </c>
      <c r="D26" s="68" t="s">
        <v>79</v>
      </c>
      <c r="E26" s="69">
        <v>200000</v>
      </c>
      <c r="F26" s="66">
        <v>30000</v>
      </c>
      <c r="G26" s="66"/>
      <c r="H26" s="66"/>
      <c r="I26" s="66"/>
      <c r="J26" s="67">
        <f t="shared" si="0"/>
        <v>30000</v>
      </c>
    </row>
    <row r="27" spans="1:10" ht="19.5" customHeight="1" thickBot="1" thickTop="1">
      <c r="A27" s="85" t="s">
        <v>80</v>
      </c>
      <c r="B27" s="86"/>
      <c r="C27" s="86"/>
      <c r="D27" s="86"/>
      <c r="E27" s="70" t="s">
        <v>81</v>
      </c>
      <c r="F27" s="71">
        <f>SUM(F6:F26)</f>
        <v>2202789</v>
      </c>
      <c r="G27" s="71">
        <f>SUM(G6:G26)</f>
        <v>714227</v>
      </c>
      <c r="H27" s="71">
        <f>SUM(H6:H26)</f>
        <v>214670</v>
      </c>
      <c r="I27" s="71">
        <f>SUM(I6:I26)</f>
        <v>2008828</v>
      </c>
      <c r="J27" s="72">
        <f>SUM(F27:I27)</f>
        <v>5140514</v>
      </c>
    </row>
    <row r="28" spans="1:10" ht="13.5" thickTop="1">
      <c r="A28" s="73"/>
      <c r="B28" s="73"/>
      <c r="C28" s="73"/>
      <c r="D28" s="74"/>
      <c r="E28" s="75"/>
      <c r="F28" s="75"/>
      <c r="G28" s="75"/>
      <c r="H28" s="75"/>
      <c r="I28" s="75"/>
      <c r="J28" s="75"/>
    </row>
    <row r="29" spans="1:10" ht="12.75">
      <c r="A29" s="73"/>
      <c r="B29" s="73"/>
      <c r="C29" s="73"/>
      <c r="D29" s="74"/>
      <c r="E29" s="75"/>
      <c r="F29" s="75"/>
      <c r="G29" s="75"/>
      <c r="H29" s="75"/>
      <c r="I29" s="75"/>
      <c r="J29" s="75"/>
    </row>
    <row r="30" spans="1:10" ht="12.75">
      <c r="A30" s="73"/>
      <c r="B30" s="73"/>
      <c r="C30" s="73"/>
      <c r="D30" s="74"/>
      <c r="E30" s="75"/>
      <c r="F30" s="75"/>
      <c r="G30" s="75"/>
      <c r="H30" s="75"/>
      <c r="I30" s="75"/>
      <c r="J30" s="75"/>
    </row>
    <row r="31" spans="1:10" ht="12.75">
      <c r="A31" s="73"/>
      <c r="B31" s="73"/>
      <c r="C31" s="73"/>
      <c r="D31" s="74"/>
      <c r="E31" s="75"/>
      <c r="F31" s="75"/>
      <c r="G31" s="75"/>
      <c r="H31" s="75"/>
      <c r="I31" s="75"/>
      <c r="J31" s="75"/>
    </row>
    <row r="32" spans="1:10" ht="12.75">
      <c r="A32" s="73"/>
      <c r="B32" s="73"/>
      <c r="C32" s="73"/>
      <c r="D32" s="74"/>
      <c r="E32" s="75"/>
      <c r="F32" s="75"/>
      <c r="G32" s="75"/>
      <c r="H32" s="75"/>
      <c r="I32" s="75"/>
      <c r="J32" s="75"/>
    </row>
    <row r="33" spans="1:10" ht="12.75">
      <c r="A33" s="73"/>
      <c r="B33" s="73"/>
      <c r="C33" s="73"/>
      <c r="D33" s="74"/>
      <c r="E33" s="75"/>
      <c r="F33" s="75"/>
      <c r="G33" s="75"/>
      <c r="H33" s="75"/>
      <c r="I33" s="75"/>
      <c r="J33" s="75"/>
    </row>
    <row r="34" spans="1:10" ht="12.75">
      <c r="A34" s="73"/>
      <c r="B34" s="73"/>
      <c r="C34" s="73"/>
      <c r="D34" s="74"/>
      <c r="E34" s="75"/>
      <c r="F34" s="75"/>
      <c r="G34" s="75"/>
      <c r="H34" s="75"/>
      <c r="I34" s="75"/>
      <c r="J34" s="75"/>
    </row>
    <row r="35" spans="1:10" ht="12.75">
      <c r="A35" s="73"/>
      <c r="B35" s="73"/>
      <c r="C35" s="73"/>
      <c r="D35" s="74"/>
      <c r="E35" s="75"/>
      <c r="F35" s="75"/>
      <c r="G35" s="75"/>
      <c r="H35" s="75"/>
      <c r="I35" s="75"/>
      <c r="J35" s="75"/>
    </row>
    <row r="36" spans="1:10" ht="12.75">
      <c r="A36" s="73"/>
      <c r="B36" s="73"/>
      <c r="C36" s="73"/>
      <c r="D36" s="74"/>
      <c r="E36" s="75"/>
      <c r="F36" s="75"/>
      <c r="G36" s="75"/>
      <c r="H36" s="75"/>
      <c r="I36" s="75"/>
      <c r="J36" s="75"/>
    </row>
    <row r="37" spans="1:10" ht="12.75">
      <c r="A37" s="76"/>
      <c r="B37" s="76"/>
      <c r="C37" s="76"/>
      <c r="D37" s="74"/>
      <c r="E37" s="77"/>
      <c r="F37" s="77"/>
      <c r="G37" s="77"/>
      <c r="H37" s="77"/>
      <c r="I37" s="77"/>
      <c r="J37" s="77"/>
    </row>
    <row r="38" spans="1:10" ht="12.75">
      <c r="A38" s="76"/>
      <c r="B38" s="76"/>
      <c r="C38" s="76"/>
      <c r="D38" s="74"/>
      <c r="E38" s="77"/>
      <c r="F38" s="77"/>
      <c r="G38" s="77"/>
      <c r="H38" s="77"/>
      <c r="I38" s="77"/>
      <c r="J38" s="77"/>
    </row>
    <row r="39" spans="1:10" ht="12.75">
      <c r="A39" s="76"/>
      <c r="B39" s="76"/>
      <c r="C39" s="76"/>
      <c r="D39" s="74"/>
      <c r="E39" s="77"/>
      <c r="F39" s="77"/>
      <c r="G39" s="77"/>
      <c r="H39" s="77"/>
      <c r="I39" s="77"/>
      <c r="J39" s="77"/>
    </row>
    <row r="40" spans="1:10" ht="12.75">
      <c r="A40" s="76"/>
      <c r="B40" s="76"/>
      <c r="C40" s="76"/>
      <c r="D40" s="74"/>
      <c r="E40" s="76"/>
      <c r="F40" s="76"/>
      <c r="G40" s="76"/>
      <c r="H40" s="76"/>
      <c r="I40" s="76"/>
      <c r="J40" s="76"/>
    </row>
    <row r="41" ht="12.75">
      <c r="D41" s="78"/>
    </row>
    <row r="42" ht="12.75">
      <c r="D42" s="78"/>
    </row>
    <row r="43" ht="12.75">
      <c r="D43" s="78"/>
    </row>
    <row r="44" ht="12.75">
      <c r="D44" s="78"/>
    </row>
    <row r="45" ht="12.75">
      <c r="D45" s="78"/>
    </row>
  </sheetData>
  <mergeCells count="6">
    <mergeCell ref="A27:D27"/>
    <mergeCell ref="F2:J2"/>
    <mergeCell ref="A3:J3"/>
    <mergeCell ref="A10:A11"/>
    <mergeCell ref="B10:B11"/>
    <mergeCell ref="E9:E11"/>
  </mergeCells>
  <printOptions/>
  <pageMargins left="0.3937007874015748" right="0.3937007874015748" top="0.3937007874015748" bottom="0.3937007874015748" header="0.31496062992125984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31"/>
  <sheetViews>
    <sheetView workbookViewId="0" topLeftCell="F1">
      <selection activeCell="F2" sqref="F2"/>
    </sheetView>
  </sheetViews>
  <sheetFormatPr defaultColWidth="9.140625" defaultRowHeight="12.75"/>
  <cols>
    <col min="1" max="1" width="3.00390625" style="0" customWidth="1"/>
    <col min="2" max="2" width="31.57421875" style="0" customWidth="1"/>
    <col min="3" max="3" width="9.00390625" style="0" customWidth="1"/>
    <col min="4" max="4" width="10.8515625" style="0" customWidth="1"/>
    <col min="5" max="5" width="14.7109375" style="0" bestFit="1" customWidth="1"/>
    <col min="6" max="6" width="10.8515625" style="0" customWidth="1"/>
    <col min="7" max="7" width="9.00390625" style="0" customWidth="1"/>
    <col min="8" max="8" width="8.28125" style="0" customWidth="1"/>
    <col min="9" max="9" width="10.28125" style="0" customWidth="1"/>
    <col min="10" max="10" width="8.8515625" style="0" customWidth="1"/>
    <col min="11" max="11" width="9.421875" style="0" customWidth="1"/>
    <col min="12" max="12" width="10.421875" style="0" customWidth="1"/>
  </cols>
  <sheetData>
    <row r="1" spans="6:10" ht="35.25" customHeight="1">
      <c r="F1" s="87" t="s">
        <v>86</v>
      </c>
      <c r="G1" s="87"/>
      <c r="H1" s="87"/>
      <c r="I1" s="87"/>
      <c r="J1" s="87"/>
    </row>
    <row r="2" spans="6:9" ht="13.5" customHeight="1">
      <c r="F2" s="2"/>
      <c r="G2" s="2"/>
      <c r="H2" s="2"/>
      <c r="I2" s="2"/>
    </row>
    <row r="3" spans="7:12" ht="43.5" customHeight="1">
      <c r="G3" s="1"/>
      <c r="H3" s="87" t="s">
        <v>82</v>
      </c>
      <c r="I3" s="87"/>
      <c r="J3" s="87"/>
      <c r="K3" s="87"/>
      <c r="L3" s="87"/>
    </row>
    <row r="4" spans="7:11" ht="12.75">
      <c r="G4" s="1"/>
      <c r="H4" s="1"/>
      <c r="I4" s="1"/>
      <c r="J4" s="1"/>
      <c r="K4" s="1"/>
    </row>
    <row r="5" spans="1:43" ht="24.75" customHeight="1">
      <c r="A5" s="100" t="s">
        <v>0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</row>
    <row r="6" spans="1:43" ht="42.75" customHeight="1">
      <c r="A6" s="116" t="s">
        <v>1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</row>
    <row r="7" ht="18.75" customHeight="1" thickBot="1"/>
    <row r="8" spans="1:12" ht="6" customHeight="1" thickTop="1">
      <c r="A8" s="117" t="s">
        <v>2</v>
      </c>
      <c r="B8" s="119" t="s">
        <v>3</v>
      </c>
      <c r="C8" s="121" t="s">
        <v>4</v>
      </c>
      <c r="D8" s="121" t="s">
        <v>5</v>
      </c>
      <c r="E8" s="103"/>
      <c r="F8" s="104"/>
      <c r="G8" s="104"/>
      <c r="H8" s="104"/>
      <c r="I8" s="104"/>
      <c r="J8" s="104"/>
      <c r="K8" s="104"/>
      <c r="L8" s="105"/>
    </row>
    <row r="9" spans="1:12" ht="12" customHeight="1">
      <c r="A9" s="118"/>
      <c r="B9" s="120"/>
      <c r="C9" s="122"/>
      <c r="D9" s="122"/>
      <c r="E9" s="123" t="s">
        <v>6</v>
      </c>
      <c r="F9" s="123"/>
      <c r="G9" s="123"/>
      <c r="H9" s="123"/>
      <c r="I9" s="123"/>
      <c r="J9" s="123"/>
      <c r="K9" s="123"/>
      <c r="L9" s="124"/>
    </row>
    <row r="10" spans="1:12" ht="38.25" customHeight="1">
      <c r="A10" s="118"/>
      <c r="B10" s="120"/>
      <c r="C10" s="122"/>
      <c r="D10" s="122"/>
      <c r="E10" s="108" t="s">
        <v>7</v>
      </c>
      <c r="F10" s="108"/>
      <c r="G10" s="108"/>
      <c r="H10" s="108"/>
      <c r="I10" s="108" t="s">
        <v>8</v>
      </c>
      <c r="J10" s="108"/>
      <c r="K10" s="108"/>
      <c r="L10" s="109"/>
    </row>
    <row r="11" spans="1:12" ht="12.75" customHeight="1">
      <c r="A11" s="118"/>
      <c r="B11" s="120"/>
      <c r="C11" s="122"/>
      <c r="D11" s="122"/>
      <c r="E11" s="110" t="s">
        <v>9</v>
      </c>
      <c r="F11" s="111" t="s">
        <v>10</v>
      </c>
      <c r="G11" s="112"/>
      <c r="H11" s="113"/>
      <c r="I11" s="110" t="s">
        <v>9</v>
      </c>
      <c r="J11" s="110" t="s">
        <v>10</v>
      </c>
      <c r="K11" s="110"/>
      <c r="L11" s="114"/>
    </row>
    <row r="12" spans="1:12" ht="38.25" customHeight="1">
      <c r="A12" s="118"/>
      <c r="B12" s="120"/>
      <c r="C12" s="122"/>
      <c r="D12" s="122"/>
      <c r="E12" s="110"/>
      <c r="F12" s="3" t="s">
        <v>11</v>
      </c>
      <c r="G12" s="5" t="s">
        <v>12</v>
      </c>
      <c r="H12" s="3" t="s">
        <v>13</v>
      </c>
      <c r="I12" s="110"/>
      <c r="J12" s="6" t="s">
        <v>14</v>
      </c>
      <c r="K12" s="3" t="s">
        <v>12</v>
      </c>
      <c r="L12" s="4" t="s">
        <v>13</v>
      </c>
    </row>
    <row r="13" spans="1:12" s="12" customFormat="1" ht="12">
      <c r="A13" s="7"/>
      <c r="B13" s="8"/>
      <c r="C13" s="8"/>
      <c r="D13" s="8"/>
      <c r="E13" s="9" t="s">
        <v>15</v>
      </c>
      <c r="F13" s="8"/>
      <c r="G13" s="8"/>
      <c r="H13" s="8"/>
      <c r="I13" s="10" t="s">
        <v>16</v>
      </c>
      <c r="J13" s="8"/>
      <c r="K13" s="8"/>
      <c r="L13" s="11"/>
    </row>
    <row r="14" spans="1:12" ht="10.5" customHeight="1">
      <c r="A14" s="13">
        <v>1</v>
      </c>
      <c r="B14" s="14">
        <v>2</v>
      </c>
      <c r="C14" s="15">
        <v>3</v>
      </c>
      <c r="D14" s="15">
        <v>4</v>
      </c>
      <c r="E14" s="14">
        <v>5</v>
      </c>
      <c r="F14" s="14">
        <v>6</v>
      </c>
      <c r="G14" s="15">
        <v>7</v>
      </c>
      <c r="H14" s="14">
        <v>8</v>
      </c>
      <c r="I14" s="14">
        <v>9</v>
      </c>
      <c r="J14" s="14">
        <v>10</v>
      </c>
      <c r="K14" s="15">
        <v>11</v>
      </c>
      <c r="L14" s="16">
        <v>12</v>
      </c>
    </row>
    <row r="15" spans="1:12" ht="17.25" customHeight="1">
      <c r="A15" s="17" t="s">
        <v>17</v>
      </c>
      <c r="B15" s="18" t="s">
        <v>18</v>
      </c>
      <c r="C15" s="33"/>
      <c r="D15" s="19">
        <f>SUM(D20)</f>
        <v>3056967</v>
      </c>
      <c r="E15" s="20">
        <f>SUM(F15:H15)</f>
        <v>1383354</v>
      </c>
      <c r="F15" s="20">
        <f>SUM(F20)</f>
        <v>1145639</v>
      </c>
      <c r="G15" s="21">
        <f>SUM(G20,)</f>
        <v>0</v>
      </c>
      <c r="H15" s="21">
        <f>SUM(H20)</f>
        <v>237715</v>
      </c>
      <c r="I15" s="21">
        <f>SUM(J15:L15)</f>
        <v>1673613</v>
      </c>
      <c r="J15" s="21">
        <f>SUM(J20)</f>
        <v>0</v>
      </c>
      <c r="K15" s="21">
        <f>SUM(K20)</f>
        <v>0</v>
      </c>
      <c r="L15" s="22">
        <f>SUM(L20)</f>
        <v>1673613</v>
      </c>
    </row>
    <row r="16" spans="1:12" ht="12.75">
      <c r="A16" s="101" t="s">
        <v>19</v>
      </c>
      <c r="B16" s="23" t="s">
        <v>20</v>
      </c>
      <c r="C16" s="82"/>
      <c r="D16" s="82"/>
      <c r="E16" s="82"/>
      <c r="F16" s="82"/>
      <c r="G16" s="82"/>
      <c r="H16" s="82"/>
      <c r="I16" s="82"/>
      <c r="J16" s="82"/>
      <c r="K16" s="82"/>
      <c r="L16" s="83"/>
    </row>
    <row r="17" spans="1:12" ht="12.75">
      <c r="A17" s="80"/>
      <c r="B17" s="24" t="s">
        <v>21</v>
      </c>
      <c r="C17" s="82"/>
      <c r="D17" s="82"/>
      <c r="E17" s="82"/>
      <c r="F17" s="82"/>
      <c r="G17" s="82"/>
      <c r="H17" s="82"/>
      <c r="I17" s="82"/>
      <c r="J17" s="82"/>
      <c r="K17" s="82"/>
      <c r="L17" s="83"/>
    </row>
    <row r="18" spans="1:12" ht="29.25" customHeight="1">
      <c r="A18" s="80"/>
      <c r="B18" s="84" t="s">
        <v>22</v>
      </c>
      <c r="C18" s="96"/>
      <c r="D18" s="94">
        <f>E18+I18</f>
        <v>3056967</v>
      </c>
      <c r="E18" s="94">
        <f>SUM(F18:H19)</f>
        <v>1383354</v>
      </c>
      <c r="F18" s="94">
        <v>1145639</v>
      </c>
      <c r="G18" s="96"/>
      <c r="H18" s="94">
        <v>237715</v>
      </c>
      <c r="I18" s="94">
        <f>SUM(J18:L19)</f>
        <v>1673613</v>
      </c>
      <c r="J18" s="96"/>
      <c r="K18" s="96"/>
      <c r="L18" s="98">
        <v>1673613</v>
      </c>
    </row>
    <row r="19" spans="1:12" ht="9.75" customHeight="1">
      <c r="A19" s="80"/>
      <c r="B19" s="102"/>
      <c r="C19" s="97"/>
      <c r="D19" s="95"/>
      <c r="E19" s="95"/>
      <c r="F19" s="95"/>
      <c r="G19" s="97"/>
      <c r="H19" s="95"/>
      <c r="I19" s="95"/>
      <c r="J19" s="97"/>
      <c r="K19" s="97"/>
      <c r="L19" s="99"/>
    </row>
    <row r="20" spans="1:12" ht="17.25" customHeight="1">
      <c r="A20" s="81"/>
      <c r="B20" s="26" t="s">
        <v>23</v>
      </c>
      <c r="C20" s="34"/>
      <c r="D20" s="31">
        <f>E20+I20</f>
        <v>3056967</v>
      </c>
      <c r="E20" s="31">
        <f>SUM(E18:E18)</f>
        <v>1383354</v>
      </c>
      <c r="F20" s="31">
        <f>SUM(F18:F18)</f>
        <v>1145639</v>
      </c>
      <c r="G20" s="31">
        <f>SUM(G19:G19)</f>
        <v>0</v>
      </c>
      <c r="H20" s="31">
        <f>SUM(H18:H18)</f>
        <v>237715</v>
      </c>
      <c r="I20" s="31">
        <f>SUM(I18:I18)</f>
        <v>1673613</v>
      </c>
      <c r="J20" s="31">
        <f>SUM(J19:J19)</f>
        <v>0</v>
      </c>
      <c r="K20" s="31">
        <f>SUM(K19:K19)</f>
        <v>0</v>
      </c>
      <c r="L20" s="32">
        <f>SUM(L18:L18)</f>
        <v>1673613</v>
      </c>
    </row>
    <row r="21" spans="1:12" ht="17.25" customHeight="1">
      <c r="A21" s="25" t="s">
        <v>24</v>
      </c>
      <c r="B21" s="27" t="s">
        <v>25</v>
      </c>
      <c r="C21" s="33"/>
      <c r="D21" s="19">
        <f>D26</f>
        <v>11420</v>
      </c>
      <c r="E21" s="31">
        <f>F21+G21+H21</f>
        <v>3932</v>
      </c>
      <c r="F21" s="38">
        <f>F26</f>
        <v>3932</v>
      </c>
      <c r="G21" s="21">
        <v>0</v>
      </c>
      <c r="H21" s="21">
        <f>H26</f>
        <v>0</v>
      </c>
      <c r="I21" s="21">
        <f>I26</f>
        <v>7488</v>
      </c>
      <c r="J21" s="21">
        <v>0</v>
      </c>
      <c r="K21" s="21">
        <v>0</v>
      </c>
      <c r="L21" s="22">
        <f>L26</f>
        <v>7488</v>
      </c>
    </row>
    <row r="22" spans="1:12" ht="17.25" customHeight="1">
      <c r="A22" s="101" t="s">
        <v>19</v>
      </c>
      <c r="B22" s="23" t="s">
        <v>27</v>
      </c>
      <c r="C22" s="82"/>
      <c r="D22" s="82"/>
      <c r="E22" s="82"/>
      <c r="F22" s="82"/>
      <c r="G22" s="82"/>
      <c r="H22" s="82"/>
      <c r="I22" s="82"/>
      <c r="J22" s="82"/>
      <c r="K22" s="82"/>
      <c r="L22" s="83"/>
    </row>
    <row r="23" spans="1:12" ht="17.25" customHeight="1">
      <c r="A23" s="80"/>
      <c r="B23" s="24" t="s">
        <v>28</v>
      </c>
      <c r="C23" s="82"/>
      <c r="D23" s="82"/>
      <c r="E23" s="82"/>
      <c r="F23" s="82"/>
      <c r="G23" s="82"/>
      <c r="H23" s="82"/>
      <c r="I23" s="82"/>
      <c r="J23" s="82"/>
      <c r="K23" s="82"/>
      <c r="L23" s="83"/>
    </row>
    <row r="24" spans="1:12" ht="17.25" customHeight="1">
      <c r="A24" s="80"/>
      <c r="B24" s="84" t="s">
        <v>29</v>
      </c>
      <c r="C24" s="96"/>
      <c r="D24" s="94">
        <v>11420</v>
      </c>
      <c r="E24" s="94">
        <f>SUM(F24:H25)</f>
        <v>3932</v>
      </c>
      <c r="F24" s="94">
        <v>3932</v>
      </c>
      <c r="G24" s="96"/>
      <c r="H24" s="94"/>
      <c r="I24" s="94">
        <f>SUM(J24:L25)</f>
        <v>7488</v>
      </c>
      <c r="J24" s="96"/>
      <c r="K24" s="96"/>
      <c r="L24" s="98">
        <v>7488</v>
      </c>
    </row>
    <row r="25" spans="1:12" ht="12" customHeight="1">
      <c r="A25" s="80"/>
      <c r="B25" s="102"/>
      <c r="C25" s="97"/>
      <c r="D25" s="95"/>
      <c r="E25" s="95"/>
      <c r="F25" s="95"/>
      <c r="G25" s="97"/>
      <c r="H25" s="95"/>
      <c r="I25" s="95"/>
      <c r="J25" s="97"/>
      <c r="K25" s="97"/>
      <c r="L25" s="99"/>
    </row>
    <row r="26" spans="1:12" ht="17.25" customHeight="1">
      <c r="A26" s="81"/>
      <c r="B26" s="26" t="s">
        <v>23</v>
      </c>
      <c r="C26" s="34"/>
      <c r="D26" s="31">
        <f>E26+I26</f>
        <v>11420</v>
      </c>
      <c r="E26" s="31">
        <f>SUM(E24:E24)</f>
        <v>3932</v>
      </c>
      <c r="F26" s="31">
        <f>SUM(F24:F24)</f>
        <v>3932</v>
      </c>
      <c r="G26" s="31">
        <f>SUM(G25:G25)</f>
        <v>0</v>
      </c>
      <c r="H26" s="31">
        <f>SUM(H24:H24)</f>
        <v>0</v>
      </c>
      <c r="I26" s="31">
        <f>SUM(I24:I24)</f>
        <v>7488</v>
      </c>
      <c r="J26" s="31">
        <f>SUM(J25:J25)</f>
        <v>0</v>
      </c>
      <c r="K26" s="31">
        <f>SUM(K25:K25)</f>
        <v>0</v>
      </c>
      <c r="L26" s="32">
        <f>SUM(L24:L24)</f>
        <v>7488</v>
      </c>
    </row>
    <row r="27" spans="1:13" ht="16.5" customHeight="1" thickBot="1">
      <c r="A27" s="106" t="s">
        <v>26</v>
      </c>
      <c r="B27" s="107"/>
      <c r="C27" s="35"/>
      <c r="D27" s="36">
        <f aca="true" t="shared" si="0" ref="D27:L27">SUM(D15,D26)</f>
        <v>3068387</v>
      </c>
      <c r="E27" s="36">
        <f t="shared" si="0"/>
        <v>1387286</v>
      </c>
      <c r="F27" s="36">
        <f t="shared" si="0"/>
        <v>1149571</v>
      </c>
      <c r="G27" s="36">
        <f t="shared" si="0"/>
        <v>0</v>
      </c>
      <c r="H27" s="36">
        <f t="shared" si="0"/>
        <v>237715</v>
      </c>
      <c r="I27" s="36">
        <f t="shared" si="0"/>
        <v>1681101</v>
      </c>
      <c r="J27" s="36">
        <f t="shared" si="0"/>
        <v>0</v>
      </c>
      <c r="K27" s="36">
        <f t="shared" si="0"/>
        <v>0</v>
      </c>
      <c r="L27" s="37">
        <f t="shared" si="0"/>
        <v>1681101</v>
      </c>
      <c r="M27" s="28"/>
    </row>
    <row r="28" ht="12.75" customHeight="1" thickTop="1">
      <c r="A28" s="29"/>
    </row>
    <row r="29" ht="15.75">
      <c r="A29" s="29"/>
    </row>
    <row r="30" ht="15.75">
      <c r="A30" s="29"/>
    </row>
    <row r="31" ht="15.75">
      <c r="A31" s="30"/>
    </row>
  </sheetData>
  <mergeCells count="45">
    <mergeCell ref="I18:I19"/>
    <mergeCell ref="H18:H19"/>
    <mergeCell ref="V5:AQ5"/>
    <mergeCell ref="A6:L6"/>
    <mergeCell ref="V6:AQ6"/>
    <mergeCell ref="A8:A12"/>
    <mergeCell ref="B8:B12"/>
    <mergeCell ref="C8:C12"/>
    <mergeCell ref="D8:D12"/>
    <mergeCell ref="E9:L9"/>
    <mergeCell ref="I10:L10"/>
    <mergeCell ref="E11:E12"/>
    <mergeCell ref="F11:H11"/>
    <mergeCell ref="I11:I12"/>
    <mergeCell ref="J11:L11"/>
    <mergeCell ref="A27:B27"/>
    <mergeCell ref="A16:A20"/>
    <mergeCell ref="C16:L17"/>
    <mergeCell ref="B18:B19"/>
    <mergeCell ref="C18:C19"/>
    <mergeCell ref="D18:D19"/>
    <mergeCell ref="E18:E19"/>
    <mergeCell ref="F18:F19"/>
    <mergeCell ref="G18:G19"/>
    <mergeCell ref="L24:L25"/>
    <mergeCell ref="F1:J1"/>
    <mergeCell ref="A22:A26"/>
    <mergeCell ref="C22:L23"/>
    <mergeCell ref="B24:B25"/>
    <mergeCell ref="C24:C25"/>
    <mergeCell ref="D24:D25"/>
    <mergeCell ref="E24:E25"/>
    <mergeCell ref="F24:F25"/>
    <mergeCell ref="E8:L8"/>
    <mergeCell ref="J18:J19"/>
    <mergeCell ref="H3:L3"/>
    <mergeCell ref="H24:H25"/>
    <mergeCell ref="I24:I25"/>
    <mergeCell ref="J24:J25"/>
    <mergeCell ref="K24:K25"/>
    <mergeCell ref="K18:K19"/>
    <mergeCell ref="L18:L19"/>
    <mergeCell ref="A5:L5"/>
    <mergeCell ref="G24:G25"/>
    <mergeCell ref="E10:H1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Urzad Gminy Chojnow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Janusz Cygan</dc:creator>
  <cp:keywords/>
  <dc:description/>
  <cp:lastModifiedBy>Jasiu Jasiowaty</cp:lastModifiedBy>
  <cp:lastPrinted>2006-03-30T12:24:16Z</cp:lastPrinted>
  <dcterms:created xsi:type="dcterms:W3CDTF">2006-02-20T11:42:19Z</dcterms:created>
  <dcterms:modified xsi:type="dcterms:W3CDTF">2006-04-27T05:30:28Z</dcterms:modified>
  <cp:category/>
  <cp:version/>
  <cp:contentType/>
  <cp:contentStatus/>
</cp:coreProperties>
</file>